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novigos-my.sharepoint.com/personal/server_novigos_it/Documents/Prj/Consulting/Progetti 2023/Provincia di Treviso/Materiale sito trevisoscuole/PPT Scuole Rekeep/"/>
    </mc:Choice>
  </mc:AlternateContent>
  <xr:revisionPtr revIDLastSave="14" documentId="11_4559D2CDA061D1FEF9F36541AF1E8A7CD6681BF0" xr6:coauthVersionLast="47" xr6:coauthVersionMax="47" xr10:uidLastSave="{C59FF130-0A37-4DFE-8D33-8F873901FFDE}"/>
  <bookViews>
    <workbookView xWindow="-110" yWindow="-110" windowWidth="19420" windowHeight="10420" tabRatio="500" xr2:uid="{00000000-000D-0000-FFFF-FFFF00000000}"/>
  </bookViews>
  <sheets>
    <sheet name="BLOCCO AULE.LABORATORI" sheetId="3" r:id="rId1"/>
    <sheet name="BAR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V21" i="4" l="1"/>
  <c r="AW21" i="4" s="1"/>
  <c r="Y21" i="4"/>
  <c r="Z21" i="4" s="1"/>
  <c r="Q21" i="4"/>
  <c r="R21" i="4" s="1"/>
  <c r="AV20" i="4"/>
  <c r="AW20" i="4" s="1"/>
  <c r="Y20" i="4"/>
  <c r="Z20" i="4" s="1"/>
  <c r="Q20" i="4"/>
  <c r="R20" i="4" s="1"/>
  <c r="AV19" i="4"/>
  <c r="AW19" i="4" s="1"/>
  <c r="Y19" i="4"/>
  <c r="Z19" i="4" s="1"/>
  <c r="Q19" i="4"/>
  <c r="R19" i="4" s="1"/>
  <c r="AV18" i="4"/>
  <c r="AW18" i="4" s="1"/>
  <c r="Y18" i="4"/>
  <c r="Z18" i="4" s="1"/>
  <c r="Q18" i="4"/>
  <c r="R18" i="4" s="1"/>
  <c r="AV17" i="4"/>
  <c r="AW17" i="4" s="1"/>
  <c r="Y17" i="4"/>
  <c r="Z17" i="4" s="1"/>
  <c r="Q17" i="4"/>
  <c r="R17" i="4" s="1"/>
  <c r="AV16" i="4"/>
  <c r="AW16" i="4" s="1"/>
  <c r="Y16" i="4"/>
  <c r="Z16" i="4" s="1"/>
  <c r="Q16" i="4"/>
  <c r="R16" i="4" s="1"/>
  <c r="AV15" i="4"/>
  <c r="AW15" i="4" s="1"/>
  <c r="Y15" i="4"/>
  <c r="Z15" i="4" s="1"/>
  <c r="Q15" i="4"/>
  <c r="R15" i="4" s="1"/>
  <c r="AV14" i="4"/>
  <c r="AW14" i="4" s="1"/>
  <c r="Y14" i="4"/>
  <c r="Z14" i="4" s="1"/>
  <c r="Q14" i="4"/>
  <c r="R14" i="4" s="1"/>
  <c r="AV13" i="4"/>
  <c r="AW13" i="4" s="1"/>
  <c r="Y13" i="4"/>
  <c r="Z13" i="4" s="1"/>
  <c r="Q13" i="4"/>
  <c r="R13" i="4" s="1"/>
  <c r="AV12" i="4"/>
  <c r="AW12" i="4" s="1"/>
  <c r="Y12" i="4"/>
  <c r="Z12" i="4" s="1"/>
  <c r="Q12" i="4"/>
  <c r="R12" i="4" s="1"/>
  <c r="AV11" i="4"/>
  <c r="AW11" i="4" s="1"/>
  <c r="Y11" i="4"/>
  <c r="Z11" i="4" s="1"/>
  <c r="Q11" i="4"/>
  <c r="R11" i="4" s="1"/>
  <c r="AV10" i="4"/>
  <c r="AW10" i="4" s="1"/>
  <c r="Y10" i="4"/>
  <c r="Z10" i="4" s="1"/>
  <c r="Q10" i="4"/>
  <c r="R10" i="4" s="1"/>
  <c r="AV9" i="4"/>
  <c r="AW9" i="4" s="1"/>
  <c r="Y9" i="4"/>
  <c r="Z9" i="4" s="1"/>
  <c r="Q9" i="4"/>
  <c r="R9" i="4" s="1"/>
  <c r="AV8" i="4"/>
  <c r="Y8" i="4"/>
  <c r="Q8" i="4"/>
  <c r="R8" i="4" s="1"/>
  <c r="AV86" i="3"/>
  <c r="AW86" i="3" s="1"/>
  <c r="Y86" i="3"/>
  <c r="Z86" i="3" s="1"/>
  <c r="Q86" i="3"/>
  <c r="R86" i="3" s="1"/>
  <c r="AV85" i="3"/>
  <c r="AW85" i="3" s="1"/>
  <c r="Y85" i="3"/>
  <c r="Z85" i="3" s="1"/>
  <c r="Q85" i="3"/>
  <c r="R85" i="3" s="1"/>
  <c r="AV84" i="3"/>
  <c r="AW84" i="3" s="1"/>
  <c r="Y84" i="3"/>
  <c r="Z84" i="3" s="1"/>
  <c r="Q84" i="3"/>
  <c r="R84" i="3" s="1"/>
  <c r="AV83" i="3"/>
  <c r="AW83" i="3" s="1"/>
  <c r="Y83" i="3"/>
  <c r="Z83" i="3" s="1"/>
  <c r="Q83" i="3"/>
  <c r="R83" i="3" s="1"/>
  <c r="AV82" i="3"/>
  <c r="AW82" i="3" s="1"/>
  <c r="Y82" i="3"/>
  <c r="Z82" i="3" s="1"/>
  <c r="Q82" i="3"/>
  <c r="R82" i="3" s="1"/>
  <c r="AV81" i="3"/>
  <c r="AW81" i="3" s="1"/>
  <c r="Y81" i="3"/>
  <c r="Z81" i="3" s="1"/>
  <c r="Q81" i="3"/>
  <c r="R81" i="3" s="1"/>
  <c r="AV80" i="3"/>
  <c r="AW80" i="3" s="1"/>
  <c r="Y80" i="3"/>
  <c r="Z80" i="3" s="1"/>
  <c r="Q80" i="3"/>
  <c r="R80" i="3" s="1"/>
  <c r="AV79" i="3"/>
  <c r="AW79" i="3" s="1"/>
  <c r="Y79" i="3"/>
  <c r="Z79" i="3" s="1"/>
  <c r="Q79" i="3"/>
  <c r="R79" i="3" s="1"/>
  <c r="AV78" i="3"/>
  <c r="AW78" i="3" s="1"/>
  <c r="Y78" i="3"/>
  <c r="Z78" i="3" s="1"/>
  <c r="Q78" i="3"/>
  <c r="R78" i="3" s="1"/>
  <c r="AV77" i="3"/>
  <c r="AW77" i="3" s="1"/>
  <c r="Y77" i="3"/>
  <c r="Z77" i="3" s="1"/>
  <c r="Q77" i="3"/>
  <c r="R77" i="3" s="1"/>
  <c r="AV76" i="3"/>
  <c r="AW76" i="3" s="1"/>
  <c r="Y76" i="3"/>
  <c r="Z76" i="3" s="1"/>
  <c r="Q76" i="3"/>
  <c r="R76" i="3" s="1"/>
  <c r="AV75" i="3"/>
  <c r="AW75" i="3" s="1"/>
  <c r="Y75" i="3"/>
  <c r="Z75" i="3" s="1"/>
  <c r="Q75" i="3"/>
  <c r="R75" i="3" s="1"/>
  <c r="AV74" i="3"/>
  <c r="AW74" i="3" s="1"/>
  <c r="Y74" i="3"/>
  <c r="Z74" i="3" s="1"/>
  <c r="Q74" i="3"/>
  <c r="R74" i="3" s="1"/>
  <c r="AV73" i="3"/>
  <c r="AW73" i="3" s="1"/>
  <c r="Y73" i="3"/>
  <c r="Z73" i="3" s="1"/>
  <c r="Q73" i="3"/>
  <c r="R73" i="3" s="1"/>
  <c r="AV72" i="3"/>
  <c r="AW72" i="3" s="1"/>
  <c r="Y72" i="3"/>
  <c r="Z72" i="3" s="1"/>
  <c r="Q72" i="3"/>
  <c r="R72" i="3" s="1"/>
  <c r="AV71" i="3"/>
  <c r="AW71" i="3" s="1"/>
  <c r="Y71" i="3"/>
  <c r="Z71" i="3" s="1"/>
  <c r="Q71" i="3"/>
  <c r="R71" i="3" s="1"/>
  <c r="AX21" i="4" l="1"/>
  <c r="AX20" i="4"/>
  <c r="AX19" i="4"/>
  <c r="AX18" i="4"/>
  <c r="AX17" i="4"/>
  <c r="AX16" i="4"/>
  <c r="AX15" i="4"/>
  <c r="AX14" i="4"/>
  <c r="AX13" i="4"/>
  <c r="AX12" i="4"/>
  <c r="AX11" i="4"/>
  <c r="AX10" i="4"/>
  <c r="AX72" i="3"/>
  <c r="AX9" i="4"/>
  <c r="AV23" i="4"/>
  <c r="Y23" i="4"/>
  <c r="Z8" i="4"/>
  <c r="Z23" i="4" s="1"/>
  <c r="R23" i="4"/>
  <c r="Q23" i="4"/>
  <c r="AW8" i="4"/>
  <c r="AX76" i="3"/>
  <c r="AX74" i="3"/>
  <c r="AX86" i="3"/>
  <c r="AX85" i="3"/>
  <c r="AX84" i="3"/>
  <c r="AX83" i="3"/>
  <c r="AX82" i="3"/>
  <c r="AX81" i="3"/>
  <c r="AX80" i="3"/>
  <c r="AX75" i="3"/>
  <c r="AX77" i="3"/>
  <c r="AX73" i="3"/>
  <c r="AX78" i="3"/>
  <c r="AX79" i="3"/>
  <c r="AX71" i="3"/>
  <c r="AV70" i="3"/>
  <c r="AW70" i="3" s="1"/>
  <c r="Y70" i="3"/>
  <c r="Z70" i="3" s="1"/>
  <c r="Q70" i="3"/>
  <c r="R70" i="3" s="1"/>
  <c r="AV69" i="3"/>
  <c r="AW69" i="3" s="1"/>
  <c r="Y69" i="3"/>
  <c r="Z69" i="3" s="1"/>
  <c r="Q69" i="3"/>
  <c r="R69" i="3" s="1"/>
  <c r="AV68" i="3"/>
  <c r="AW68" i="3" s="1"/>
  <c r="Y68" i="3"/>
  <c r="Z68" i="3" s="1"/>
  <c r="Q68" i="3"/>
  <c r="R68" i="3" s="1"/>
  <c r="AV67" i="3"/>
  <c r="AW67" i="3" s="1"/>
  <c r="Y67" i="3"/>
  <c r="Z67" i="3" s="1"/>
  <c r="Q67" i="3"/>
  <c r="R67" i="3" s="1"/>
  <c r="AV66" i="3"/>
  <c r="AW66" i="3" s="1"/>
  <c r="Y66" i="3"/>
  <c r="Z66" i="3" s="1"/>
  <c r="Q66" i="3"/>
  <c r="R66" i="3" s="1"/>
  <c r="AV65" i="3"/>
  <c r="AW65" i="3" s="1"/>
  <c r="Y65" i="3"/>
  <c r="Z65" i="3" s="1"/>
  <c r="Q65" i="3"/>
  <c r="R65" i="3" s="1"/>
  <c r="AV64" i="3"/>
  <c r="AW64" i="3" s="1"/>
  <c r="Y64" i="3"/>
  <c r="Z64" i="3" s="1"/>
  <c r="Q64" i="3"/>
  <c r="R64" i="3" s="1"/>
  <c r="AV63" i="3"/>
  <c r="AW63" i="3" s="1"/>
  <c r="Y63" i="3"/>
  <c r="Z63" i="3" s="1"/>
  <c r="Q63" i="3"/>
  <c r="R63" i="3" s="1"/>
  <c r="AV62" i="3"/>
  <c r="AW62" i="3" s="1"/>
  <c r="Y62" i="3"/>
  <c r="Z62" i="3" s="1"/>
  <c r="Q62" i="3"/>
  <c r="R62" i="3" s="1"/>
  <c r="AV61" i="3"/>
  <c r="AW61" i="3" s="1"/>
  <c r="Z61" i="3"/>
  <c r="Y61" i="3"/>
  <c r="Q61" i="3"/>
  <c r="R61" i="3" s="1"/>
  <c r="AV60" i="3"/>
  <c r="AW60" i="3" s="1"/>
  <c r="Y60" i="3"/>
  <c r="Z60" i="3" s="1"/>
  <c r="Q60" i="3"/>
  <c r="R60" i="3" s="1"/>
  <c r="AV59" i="3"/>
  <c r="AW59" i="3" s="1"/>
  <c r="Y59" i="3"/>
  <c r="Z59" i="3" s="1"/>
  <c r="Q59" i="3"/>
  <c r="R59" i="3" s="1"/>
  <c r="AV28" i="3"/>
  <c r="AW28" i="3" s="1"/>
  <c r="Y28" i="3"/>
  <c r="Z28" i="3" s="1"/>
  <c r="Q28" i="3"/>
  <c r="R28" i="3" s="1"/>
  <c r="AV27" i="3"/>
  <c r="AW27" i="3" s="1"/>
  <c r="Y27" i="3"/>
  <c r="Z27" i="3" s="1"/>
  <c r="Q27" i="3"/>
  <c r="R27" i="3" s="1"/>
  <c r="AV26" i="3"/>
  <c r="AW26" i="3" s="1"/>
  <c r="Y26" i="3"/>
  <c r="Z26" i="3" s="1"/>
  <c r="Q26" i="3"/>
  <c r="R26" i="3" s="1"/>
  <c r="AV25" i="3"/>
  <c r="AW25" i="3" s="1"/>
  <c r="Y25" i="3"/>
  <c r="Z25" i="3" s="1"/>
  <c r="Q25" i="3"/>
  <c r="R25" i="3" s="1"/>
  <c r="AV58" i="3"/>
  <c r="AW58" i="3" s="1"/>
  <c r="Y58" i="3"/>
  <c r="Z58" i="3" s="1"/>
  <c r="Q58" i="3"/>
  <c r="R58" i="3" s="1"/>
  <c r="AV57" i="3"/>
  <c r="AW57" i="3" s="1"/>
  <c r="Y57" i="3"/>
  <c r="Z57" i="3" s="1"/>
  <c r="Q57" i="3"/>
  <c r="R57" i="3" s="1"/>
  <c r="AV56" i="3"/>
  <c r="AW56" i="3" s="1"/>
  <c r="Y56" i="3"/>
  <c r="Z56" i="3" s="1"/>
  <c r="Q56" i="3"/>
  <c r="R56" i="3" s="1"/>
  <c r="AV55" i="3"/>
  <c r="AW55" i="3" s="1"/>
  <c r="Y55" i="3"/>
  <c r="Z55" i="3" s="1"/>
  <c r="Q55" i="3"/>
  <c r="R55" i="3" s="1"/>
  <c r="AV54" i="3"/>
  <c r="AW54" i="3" s="1"/>
  <c r="Y54" i="3"/>
  <c r="Z54" i="3" s="1"/>
  <c r="Q54" i="3"/>
  <c r="R54" i="3" s="1"/>
  <c r="AV53" i="3"/>
  <c r="AW53" i="3" s="1"/>
  <c r="Y53" i="3"/>
  <c r="Z53" i="3" s="1"/>
  <c r="Q53" i="3"/>
  <c r="R53" i="3" s="1"/>
  <c r="AV52" i="3"/>
  <c r="AW52" i="3" s="1"/>
  <c r="Y52" i="3"/>
  <c r="Z52" i="3" s="1"/>
  <c r="Q52" i="3"/>
  <c r="R52" i="3" s="1"/>
  <c r="AV51" i="3"/>
  <c r="AW51" i="3" s="1"/>
  <c r="Y51" i="3"/>
  <c r="Z51" i="3" s="1"/>
  <c r="Q51" i="3"/>
  <c r="R51" i="3" s="1"/>
  <c r="AV50" i="3"/>
  <c r="AW50" i="3" s="1"/>
  <c r="Y50" i="3"/>
  <c r="Z50" i="3" s="1"/>
  <c r="Q50" i="3"/>
  <c r="R50" i="3" s="1"/>
  <c r="AV49" i="3"/>
  <c r="AW49" i="3" s="1"/>
  <c r="Y49" i="3"/>
  <c r="Z49" i="3" s="1"/>
  <c r="Q49" i="3"/>
  <c r="R49" i="3" s="1"/>
  <c r="AV48" i="3"/>
  <c r="AW48" i="3" s="1"/>
  <c r="Y48" i="3"/>
  <c r="Z48" i="3" s="1"/>
  <c r="Q48" i="3"/>
  <c r="R48" i="3" s="1"/>
  <c r="AV47" i="3"/>
  <c r="AW47" i="3" s="1"/>
  <c r="Y47" i="3"/>
  <c r="Z47" i="3" s="1"/>
  <c r="Q47" i="3"/>
  <c r="R47" i="3" s="1"/>
  <c r="AV46" i="3"/>
  <c r="AW46" i="3" s="1"/>
  <c r="Y46" i="3"/>
  <c r="Z46" i="3" s="1"/>
  <c r="Q46" i="3"/>
  <c r="R46" i="3" s="1"/>
  <c r="AV45" i="3"/>
  <c r="AW45" i="3" s="1"/>
  <c r="Y45" i="3"/>
  <c r="Z45" i="3" s="1"/>
  <c r="Q45" i="3"/>
  <c r="R45" i="3" s="1"/>
  <c r="AV44" i="3"/>
  <c r="AW44" i="3" s="1"/>
  <c r="Y44" i="3"/>
  <c r="Z44" i="3" s="1"/>
  <c r="Q44" i="3"/>
  <c r="R44" i="3" s="1"/>
  <c r="AV43" i="3"/>
  <c r="AW43" i="3" s="1"/>
  <c r="Y43" i="3"/>
  <c r="Z43" i="3" s="1"/>
  <c r="Q43" i="3"/>
  <c r="R43" i="3" s="1"/>
  <c r="AV42" i="3"/>
  <c r="AW42" i="3" s="1"/>
  <c r="Y42" i="3"/>
  <c r="Z42" i="3" s="1"/>
  <c r="Q42" i="3"/>
  <c r="R42" i="3" s="1"/>
  <c r="AV41" i="3"/>
  <c r="AW41" i="3" s="1"/>
  <c r="Y41" i="3"/>
  <c r="Z41" i="3" s="1"/>
  <c r="Q41" i="3"/>
  <c r="R41" i="3" s="1"/>
  <c r="AV40" i="3"/>
  <c r="AW40" i="3" s="1"/>
  <c r="Y40" i="3"/>
  <c r="Z40" i="3" s="1"/>
  <c r="Q40" i="3"/>
  <c r="R40" i="3" s="1"/>
  <c r="AV39" i="3"/>
  <c r="AW39" i="3" s="1"/>
  <c r="Y39" i="3"/>
  <c r="Z39" i="3" s="1"/>
  <c r="Q39" i="3"/>
  <c r="R39" i="3" s="1"/>
  <c r="AX51" i="3" l="1"/>
  <c r="AX45" i="3"/>
  <c r="AW23" i="4"/>
  <c r="AX8" i="4"/>
  <c r="AX23" i="4" s="1"/>
  <c r="AX25" i="4" s="1"/>
  <c r="AX63" i="3"/>
  <c r="AX53" i="3"/>
  <c r="AX55" i="3"/>
  <c r="AX41" i="3"/>
  <c r="AX49" i="3"/>
  <c r="AX61" i="3"/>
  <c r="AX43" i="3"/>
  <c r="AX70" i="3"/>
  <c r="AX69" i="3"/>
  <c r="AX68" i="3"/>
  <c r="AX67" i="3"/>
  <c r="AX66" i="3"/>
  <c r="AX62" i="3"/>
  <c r="AX64" i="3"/>
  <c r="AX65" i="3"/>
  <c r="AX60" i="3"/>
  <c r="AX59" i="3"/>
  <c r="AX28" i="3"/>
  <c r="AX27" i="3"/>
  <c r="AX26" i="3"/>
  <c r="AX25" i="3"/>
  <c r="AX40" i="3"/>
  <c r="AX54" i="3"/>
  <c r="AX56" i="3"/>
  <c r="AX50" i="3"/>
  <c r="AX52" i="3"/>
  <c r="AX57" i="3"/>
  <c r="AX58" i="3"/>
  <c r="AX44" i="3"/>
  <c r="AX46" i="3"/>
  <c r="AX42" i="3"/>
  <c r="AX47" i="3"/>
  <c r="AX48" i="3"/>
  <c r="AX39" i="3"/>
  <c r="AV38" i="3"/>
  <c r="AW38" i="3" s="1"/>
  <c r="Y38" i="3"/>
  <c r="Z38" i="3" s="1"/>
  <c r="Q38" i="3"/>
  <c r="R38" i="3" s="1"/>
  <c r="AV37" i="3"/>
  <c r="AW37" i="3" s="1"/>
  <c r="Y37" i="3"/>
  <c r="Z37" i="3" s="1"/>
  <c r="Q37" i="3"/>
  <c r="R37" i="3" s="1"/>
  <c r="AV36" i="3"/>
  <c r="AW36" i="3" s="1"/>
  <c r="Y36" i="3"/>
  <c r="Z36" i="3" s="1"/>
  <c r="Q36" i="3"/>
  <c r="R36" i="3" s="1"/>
  <c r="AV30" i="3"/>
  <c r="AW30" i="3" s="1"/>
  <c r="Y30" i="3"/>
  <c r="Z30" i="3" s="1"/>
  <c r="Q30" i="3"/>
  <c r="R30" i="3" s="1"/>
  <c r="AX38" i="3" l="1"/>
  <c r="AX37" i="3"/>
  <c r="AX36" i="3"/>
  <c r="AX30" i="3"/>
  <c r="AV24" i="3"/>
  <c r="AW24" i="3" s="1"/>
  <c r="Y24" i="3"/>
  <c r="Z24" i="3" s="1"/>
  <c r="Q24" i="3"/>
  <c r="R24" i="3" s="1"/>
  <c r="AX24" i="3" l="1"/>
  <c r="AV20" i="3"/>
  <c r="AW20" i="3" s="1"/>
  <c r="Y20" i="3"/>
  <c r="Z20" i="3" s="1"/>
  <c r="Q20" i="3"/>
  <c r="R20" i="3" s="1"/>
  <c r="AV19" i="3"/>
  <c r="AW19" i="3" s="1"/>
  <c r="Y19" i="3"/>
  <c r="Z19" i="3" s="1"/>
  <c r="Q19" i="3"/>
  <c r="R19" i="3" s="1"/>
  <c r="AV18" i="3"/>
  <c r="AW18" i="3" s="1"/>
  <c r="Y18" i="3"/>
  <c r="Z18" i="3" s="1"/>
  <c r="Q18" i="3"/>
  <c r="R18" i="3" s="1"/>
  <c r="AV17" i="3"/>
  <c r="AW17" i="3" s="1"/>
  <c r="Y17" i="3"/>
  <c r="Z17" i="3" s="1"/>
  <c r="Q17" i="3"/>
  <c r="R17" i="3" s="1"/>
  <c r="AV16" i="3"/>
  <c r="AW16" i="3" s="1"/>
  <c r="Y16" i="3"/>
  <c r="Z16" i="3" s="1"/>
  <c r="Q16" i="3"/>
  <c r="R16" i="3" s="1"/>
  <c r="AV15" i="3"/>
  <c r="AW15" i="3" s="1"/>
  <c r="Y15" i="3"/>
  <c r="Z15" i="3" s="1"/>
  <c r="Q15" i="3"/>
  <c r="R15" i="3" s="1"/>
  <c r="AV14" i="3"/>
  <c r="AW14" i="3" s="1"/>
  <c r="Y14" i="3"/>
  <c r="Z14" i="3" s="1"/>
  <c r="Q14" i="3"/>
  <c r="R14" i="3" s="1"/>
  <c r="AV13" i="3"/>
  <c r="AW13" i="3" s="1"/>
  <c r="Y13" i="3"/>
  <c r="Z13" i="3" s="1"/>
  <c r="Q13" i="3"/>
  <c r="R13" i="3" s="1"/>
  <c r="AV12" i="3"/>
  <c r="AW12" i="3" s="1"/>
  <c r="Y12" i="3"/>
  <c r="Z12" i="3" s="1"/>
  <c r="Q12" i="3"/>
  <c r="R12" i="3" s="1"/>
  <c r="AV11" i="3"/>
  <c r="AW11" i="3" s="1"/>
  <c r="Y11" i="3"/>
  <c r="Z11" i="3" s="1"/>
  <c r="Q11" i="3"/>
  <c r="R11" i="3" s="1"/>
  <c r="AV10" i="3"/>
  <c r="AW10" i="3" s="1"/>
  <c r="Y10" i="3"/>
  <c r="Z10" i="3" s="1"/>
  <c r="Q10" i="3"/>
  <c r="R10" i="3" s="1"/>
  <c r="AX11" i="3" l="1"/>
  <c r="AX13" i="3"/>
  <c r="AX17" i="3"/>
  <c r="AX15" i="3"/>
  <c r="AX16" i="3"/>
  <c r="AX18" i="3"/>
  <c r="AX12" i="3"/>
  <c r="AX14" i="3"/>
  <c r="AX10" i="3"/>
  <c r="AX19" i="3"/>
  <c r="AX20" i="3"/>
  <c r="AV29" i="3" l="1"/>
  <c r="AW29" i="3" s="1"/>
  <c r="Y29" i="3"/>
  <c r="Z29" i="3" s="1"/>
  <c r="Q29" i="3"/>
  <c r="R29" i="3" s="1"/>
  <c r="AX29" i="3" l="1"/>
  <c r="AV35" i="3"/>
  <c r="AW35" i="3" s="1"/>
  <c r="Y35" i="3"/>
  <c r="Z35" i="3" s="1"/>
  <c r="Q35" i="3"/>
  <c r="R35" i="3" s="1"/>
  <c r="AV34" i="3"/>
  <c r="AW34" i="3" s="1"/>
  <c r="Y34" i="3"/>
  <c r="Z34" i="3" s="1"/>
  <c r="Q34" i="3"/>
  <c r="R34" i="3" s="1"/>
  <c r="AV33" i="3"/>
  <c r="AW33" i="3" s="1"/>
  <c r="Y33" i="3"/>
  <c r="Z33" i="3" s="1"/>
  <c r="Q33" i="3"/>
  <c r="R33" i="3" s="1"/>
  <c r="AV32" i="3"/>
  <c r="AW32" i="3" s="1"/>
  <c r="Y32" i="3"/>
  <c r="Z32" i="3" s="1"/>
  <c r="Q32" i="3"/>
  <c r="R32" i="3" s="1"/>
  <c r="AV31" i="3"/>
  <c r="AW31" i="3" s="1"/>
  <c r="Y31" i="3"/>
  <c r="Z31" i="3" s="1"/>
  <c r="Q31" i="3"/>
  <c r="R31" i="3" s="1"/>
  <c r="AV23" i="3"/>
  <c r="AW23" i="3" s="1"/>
  <c r="Y23" i="3"/>
  <c r="Z23" i="3" s="1"/>
  <c r="Q23" i="3"/>
  <c r="R23" i="3" s="1"/>
  <c r="AV22" i="3"/>
  <c r="AW22" i="3" s="1"/>
  <c r="Y22" i="3"/>
  <c r="Z22" i="3" s="1"/>
  <c r="Q22" i="3"/>
  <c r="R22" i="3" s="1"/>
  <c r="AV21" i="3"/>
  <c r="AW21" i="3" s="1"/>
  <c r="Y21" i="3"/>
  <c r="Z21" i="3" s="1"/>
  <c r="Q21" i="3"/>
  <c r="R21" i="3" s="1"/>
  <c r="AX22" i="3" l="1"/>
  <c r="AX34" i="3"/>
  <c r="AX32" i="3"/>
  <c r="AX33" i="3"/>
  <c r="AX35" i="3"/>
  <c r="AX31" i="3"/>
  <c r="AX21" i="3"/>
  <c r="AX23" i="3"/>
  <c r="Q9" i="3" l="1"/>
  <c r="R9" i="3" s="1"/>
  <c r="AV9" i="3"/>
  <c r="AW9" i="3" s="1"/>
  <c r="Y9" i="3"/>
  <c r="Z9" i="3" s="1"/>
  <c r="AX9" i="3" l="1"/>
  <c r="Q8" i="3" l="1"/>
  <c r="AV8" i="3" l="1"/>
  <c r="R8" i="3"/>
  <c r="Y8" i="3"/>
  <c r="Z8" i="3" s="1"/>
  <c r="Z88" i="3" s="1"/>
  <c r="R88" i="3" l="1"/>
  <c r="Q88" i="3"/>
  <c r="Y88" i="3"/>
  <c r="AW8" i="3"/>
  <c r="AW88" i="3" l="1"/>
  <c r="AV88" i="3"/>
  <c r="AX8" i="3" l="1"/>
  <c r="AX88" i="3" s="1"/>
  <c r="AX90" i="3" l="1"/>
</calcChain>
</file>

<file path=xl/sharedStrings.xml><?xml version="1.0" encoding="utf-8"?>
<sst xmlns="http://schemas.openxmlformats.org/spreadsheetml/2006/main" count="302" uniqueCount="88">
  <si>
    <t>Piano</t>
  </si>
  <si>
    <t>anno scolastico 2021/22</t>
  </si>
  <si>
    <t>calcolo dei consumi di energia elettrica  della scuola</t>
  </si>
  <si>
    <t>Kw TOT</t>
  </si>
  <si>
    <t>KW TOT</t>
  </si>
  <si>
    <t>h/giorno</t>
  </si>
  <si>
    <t>gg/settimana</t>
  </si>
  <si>
    <t>FUNZIONAMENTO</t>
  </si>
  <si>
    <t>Kw/h week</t>
  </si>
  <si>
    <t xml:space="preserve">DENOMINAZIONE SCUOLA </t>
  </si>
  <si>
    <t xml:space="preserve">TOTALE </t>
  </si>
  <si>
    <t>LUCE EMERGENZA (KW)</t>
  </si>
  <si>
    <t>STAMPANTE (KW)</t>
  </si>
  <si>
    <t>MULTIFUNZIONE(KW)</t>
  </si>
  <si>
    <t>VIDEO PROEITTORE (KW)</t>
  </si>
  <si>
    <t>SCHERMO AVVOLGIBILE (KW)</t>
  </si>
  <si>
    <t>CASSE (KW)</t>
  </si>
  <si>
    <t>DISTRIBUTORE CAFFE'/BIBITE/ECC (KW)</t>
  </si>
  <si>
    <t>TV/ MONITOR (KW)</t>
  </si>
  <si>
    <t>IMPIANTO AUDIO (KW)</t>
  </si>
  <si>
    <t>CLIMATIZZATORE(KW)</t>
  </si>
  <si>
    <t>WI-FI (KW)</t>
  </si>
  <si>
    <t>STUFETTE (KW)</t>
  </si>
  <si>
    <t>ARMADIO RETE DATI (KW</t>
  </si>
  <si>
    <t>FRIGO (KW)</t>
  </si>
  <si>
    <t>ATTREZZATURE DI LAB. (KW)</t>
  </si>
  <si>
    <t>TERMOCONVETTORE (KW)</t>
  </si>
  <si>
    <t>SPETTOFOTOMETRO (Kw)</t>
  </si>
  <si>
    <t>ARMADI VENTILATI</t>
  </si>
  <si>
    <t>ATTREZZATURE PER ODONTOTECNICI</t>
  </si>
  <si>
    <t>TOTALE /SU 200 GG. SCOLASTICI (36 SETTIMANE)</t>
  </si>
  <si>
    <t>ATTREZZATTURE VARIE/SERVER/AMPLIFICATORE (KW)</t>
  </si>
  <si>
    <t>SCALDABAGNO</t>
  </si>
  <si>
    <t>UPS APC SMART C1000</t>
  </si>
  <si>
    <t>ETN UPS ETN EVOLUTION 650</t>
  </si>
  <si>
    <t xml:space="preserve">SERVER </t>
  </si>
  <si>
    <t>FARI</t>
  </si>
  <si>
    <t xml:space="preserve">PC+MONITOR (KW) </t>
  </si>
  <si>
    <t>ARMADIO RETE DATI</t>
  </si>
  <si>
    <t>PC PORTATILE (KW)</t>
  </si>
  <si>
    <t xml:space="preserve">PIANO TERRA </t>
  </si>
  <si>
    <t xml:space="preserve">PIANO PRIMO </t>
  </si>
  <si>
    <t xml:space="preserve">LUCI (KW) </t>
  </si>
  <si>
    <t>AULA</t>
  </si>
  <si>
    <t>FERRO DA STIRO</t>
  </si>
  <si>
    <t>BANCHI LAVORO</t>
  </si>
  <si>
    <t>TORNI</t>
  </si>
  <si>
    <t xml:space="preserve">FRESA PER FERRO </t>
  </si>
  <si>
    <t>ATRIO /CORRIDOI</t>
  </si>
  <si>
    <t>DEPOSITO</t>
  </si>
  <si>
    <t>UFFICIO CONTABILITA'</t>
  </si>
  <si>
    <t>SERVIZI</t>
  </si>
  <si>
    <t>LAVATRICE</t>
  </si>
  <si>
    <t xml:space="preserve">LAB. FISICA </t>
  </si>
  <si>
    <t>LAB. CHIMICA</t>
  </si>
  <si>
    <t>CAPPA ASPIRAZIONE</t>
  </si>
  <si>
    <t>AULA AUDIIOVISIVI</t>
  </si>
  <si>
    <t xml:space="preserve">UFF. PERSONALE </t>
  </si>
  <si>
    <t xml:space="preserve">UFF. DIDATTICA </t>
  </si>
  <si>
    <t xml:space="preserve">SALA STAMPA </t>
  </si>
  <si>
    <t>LAB. INFORMATICA</t>
  </si>
  <si>
    <t>LAB. LINGUISTICO</t>
  </si>
  <si>
    <t xml:space="preserve">VICEPRESIDENZA </t>
  </si>
  <si>
    <t xml:space="preserve">INFERMERIA </t>
  </si>
  <si>
    <t>DSGA</t>
  </si>
  <si>
    <t>SALA INSEGNANTI</t>
  </si>
  <si>
    <t xml:space="preserve">PRESIDENZA </t>
  </si>
  <si>
    <t>PIANO SECONDO</t>
  </si>
  <si>
    <t>UFFICIO TECNICO</t>
  </si>
  <si>
    <t>SALA SERVER</t>
  </si>
  <si>
    <t xml:space="preserve">BIUBLIOTECA </t>
  </si>
  <si>
    <t>BAR</t>
  </si>
  <si>
    <t>CARRELLO SCALDAVIVANDE (KW)</t>
  </si>
  <si>
    <t>PIASTRA (KW)</t>
  </si>
  <si>
    <t>CASSA (KW)</t>
  </si>
  <si>
    <t>MACCHINA CAFFE' (KW)</t>
  </si>
  <si>
    <t xml:space="preserve">FORNETTI (KW) </t>
  </si>
  <si>
    <t>VETRINETTE  (KW)</t>
  </si>
  <si>
    <t>VETRINETTE  (KW</t>
  </si>
  <si>
    <t>ATTREZZATTURE VARIE (KW)</t>
  </si>
  <si>
    <t>LAVASTOVIGLIE (KW)</t>
  </si>
  <si>
    <t>AFFETTATRICE (KW)</t>
  </si>
  <si>
    <t>SCALDABAGNO(KW)</t>
  </si>
  <si>
    <t>CONGELATORI</t>
  </si>
  <si>
    <t>SCALDABAGNO (KW)</t>
  </si>
  <si>
    <t>FORENO (Kw)</t>
  </si>
  <si>
    <t>Calcolo dei consumi di energia elettrica  della scuola</t>
  </si>
  <si>
    <t>Denominazione scuola: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</si>
</sst>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.0"/>
  </numFmts>
  <fonts count="2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A"/>
      <name val="Times New Roman"/>
      <family val="1"/>
      <charset val="1"/>
    </font>
    <font>
      <sz val="9"/>
      <color rgb="FF00000A"/>
      <name val="Times New Roman"/>
      <family val="1"/>
      <charset val="1"/>
    </font>
    <font>
      <u/>
      <sz val="11"/>
      <color theme="10"/>
      <name val="Calibri"/>
      <family val="2"/>
      <charset val="1"/>
    </font>
    <font>
      <u/>
      <sz val="11"/>
      <color theme="11"/>
      <name val="Calibri"/>
      <family val="2"/>
      <charset val="1"/>
    </font>
    <font>
      <sz val="14"/>
      <color rgb="FF000000"/>
      <name val="Calibri"/>
      <family val="2"/>
    </font>
    <font>
      <b/>
      <sz val="11"/>
      <color rgb="FF00000A"/>
      <name val="Times New Roman"/>
      <family val="1"/>
    </font>
    <font>
      <b/>
      <sz val="10"/>
      <color rgb="FF00000A"/>
      <name val="Times New Roman"/>
      <family val="1"/>
    </font>
    <font>
      <sz val="11"/>
      <color rgb="FFFF0000"/>
      <name val="Times New Roman"/>
      <family val="1"/>
      <charset val="1"/>
    </font>
    <font>
      <sz val="11"/>
      <color rgb="FFFF0000"/>
      <name val="Calibri"/>
      <family val="2"/>
      <charset val="1"/>
    </font>
    <font>
      <sz val="11"/>
      <color rgb="FFFF0000"/>
      <name val="Times New Roman"/>
      <family val="1"/>
    </font>
    <font>
      <sz val="11"/>
      <name val="Calibri"/>
      <family val="2"/>
      <charset val="1"/>
    </font>
    <font>
      <sz val="11"/>
      <name val="Times New Roman"/>
      <family val="1"/>
    </font>
    <font>
      <sz val="14"/>
      <color rgb="FF000000"/>
      <name val="Calibri"/>
      <family val="2"/>
      <charset val="1"/>
    </font>
    <font>
      <b/>
      <sz val="14"/>
      <color rgb="FF00000A"/>
      <name val="Times New Roman"/>
      <family val="1"/>
    </font>
    <font>
      <sz val="14"/>
      <color rgb="FF00000A"/>
      <name val="Times New Roman"/>
      <family val="1"/>
      <charset val="1"/>
    </font>
    <font>
      <sz val="14"/>
      <color rgb="FFFF0000"/>
      <name val="Calibri"/>
      <family val="2"/>
      <charset val="1"/>
    </font>
    <font>
      <b/>
      <sz val="12"/>
      <color rgb="FFFF0000"/>
      <name val="Calibri"/>
      <family val="2"/>
    </font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</font>
    <font>
      <b/>
      <sz val="16"/>
      <color rgb="FFFF0000"/>
      <name val="Calibri"/>
      <family val="2"/>
    </font>
    <font>
      <sz val="11"/>
      <name val="Times New Roman"/>
      <family val="1"/>
      <charset val="1"/>
    </font>
    <font>
      <b/>
      <sz val="16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92D050"/>
        <bgColor rgb="FFC0C0C0"/>
      </patternFill>
    </fill>
    <fill>
      <patternFill patternType="solid">
        <fgColor rgb="FFF7CAAC"/>
        <bgColor rgb="FFF7CAAC"/>
      </patternFill>
    </fill>
    <fill>
      <patternFill patternType="solid">
        <fgColor rgb="FFF8CBAD"/>
        <bgColor rgb="FFF8CBAD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</borders>
  <cellStyleXfs count="22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19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6" xfId="0" applyBorder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7" fillId="0" borderId="14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2" fillId="6" borderId="6" xfId="0" applyFont="1" applyFill="1" applyBorder="1" applyAlignment="1">
      <alignment horizontal="center" wrapText="1"/>
    </xf>
    <xf numFmtId="0" fontId="0" fillId="6" borderId="16" xfId="0" applyFill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2" fillId="6" borderId="14" xfId="0" applyFont="1" applyFill="1" applyBorder="1" applyAlignment="1">
      <alignment horizontal="center" wrapText="1"/>
    </xf>
    <xf numFmtId="0" fontId="2" fillId="6" borderId="17" xfId="0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3" borderId="0" xfId="0" applyFill="1" applyAlignment="1">
      <alignment horizontal="center" wrapText="1"/>
    </xf>
    <xf numFmtId="0" fontId="2" fillId="0" borderId="0" xfId="0" applyFont="1" applyAlignment="1">
      <alignment horizontal="justify" wrapText="1"/>
    </xf>
    <xf numFmtId="0" fontId="9" fillId="0" borderId="0" xfId="0" applyFont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10" fillId="0" borderId="16" xfId="0" applyFont="1" applyBorder="1" applyAlignment="1">
      <alignment horizontal="center" vertical="center"/>
    </xf>
    <xf numFmtId="0" fontId="11" fillId="5" borderId="22" xfId="0" applyFont="1" applyFill="1" applyBorder="1" applyAlignment="1">
      <alignment horizontal="center" wrapText="1"/>
    </xf>
    <xf numFmtId="0" fontId="11" fillId="5" borderId="20" xfId="0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0" xfId="0" applyFont="1"/>
    <xf numFmtId="0" fontId="1" fillId="2" borderId="2" xfId="0" applyFont="1" applyFill="1" applyBorder="1" applyAlignment="1">
      <alignment horizontal="center"/>
    </xf>
    <xf numFmtId="0" fontId="13" fillId="4" borderId="21" xfId="0" applyFont="1" applyFill="1" applyBorder="1" applyAlignment="1">
      <alignment horizontal="center" wrapText="1"/>
    </xf>
    <xf numFmtId="0" fontId="13" fillId="0" borderId="11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13" fillId="0" borderId="19" xfId="0" applyFont="1" applyBorder="1" applyAlignment="1">
      <alignment horizontal="center" wrapText="1"/>
    </xf>
    <xf numFmtId="0" fontId="13" fillId="0" borderId="10" xfId="0" applyFont="1" applyBorder="1" applyAlignment="1">
      <alignment horizontal="center" wrapText="1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3" fillId="5" borderId="22" xfId="0" applyFont="1" applyFill="1" applyBorder="1" applyAlignment="1">
      <alignment horizontal="center" wrapText="1"/>
    </xf>
    <xf numFmtId="0" fontId="13" fillId="5" borderId="20" xfId="0" applyFont="1" applyFill="1" applyBorder="1" applyAlignment="1">
      <alignment horizontal="center" wrapText="1"/>
    </xf>
    <xf numFmtId="0" fontId="14" fillId="0" borderId="0" xfId="0" applyFont="1"/>
    <xf numFmtId="0" fontId="15" fillId="0" borderId="8" xfId="0" applyFont="1" applyBorder="1" applyAlignment="1">
      <alignment horizontal="center" wrapText="1"/>
    </xf>
    <xf numFmtId="0" fontId="16" fillId="0" borderId="17" xfId="0" applyFont="1" applyBorder="1" applyAlignment="1">
      <alignment horizontal="center" wrapText="1"/>
    </xf>
    <xf numFmtId="0" fontId="17" fillId="0" borderId="0" xfId="0" applyFont="1"/>
    <xf numFmtId="0" fontId="18" fillId="0" borderId="16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4" borderId="23" xfId="0" applyFont="1" applyFill="1" applyBorder="1" applyAlignment="1">
      <alignment horizontal="center" wrapText="1"/>
    </xf>
    <xf numFmtId="0" fontId="12" fillId="0" borderId="25" xfId="0" applyFont="1" applyBorder="1" applyAlignment="1">
      <alignment horizontal="center" vertical="center"/>
    </xf>
    <xf numFmtId="0" fontId="20" fillId="7" borderId="16" xfId="0" applyFont="1" applyFill="1" applyBorder="1"/>
    <xf numFmtId="0" fontId="0" fillId="7" borderId="16" xfId="0" applyFill="1" applyBorder="1"/>
    <xf numFmtId="0" fontId="0" fillId="7" borderId="24" xfId="0" applyFill="1" applyBorder="1"/>
    <xf numFmtId="2" fontId="6" fillId="7" borderId="16" xfId="0" applyNumberFormat="1" applyFont="1" applyFill="1" applyBorder="1" applyAlignment="1">
      <alignment horizontal="center" vertical="center" wrapText="1"/>
    </xf>
    <xf numFmtId="164" fontId="20" fillId="7" borderId="16" xfId="223" applyFont="1" applyFill="1" applyBorder="1" applyAlignment="1">
      <alignment horizontal="center" vertical="center" wrapText="1"/>
    </xf>
    <xf numFmtId="0" fontId="0" fillId="7" borderId="16" xfId="0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2" fontId="20" fillId="7" borderId="16" xfId="0" applyNumberFormat="1" applyFont="1" applyFill="1" applyBorder="1" applyAlignment="1">
      <alignment horizontal="center" vertical="center" wrapText="1"/>
    </xf>
    <xf numFmtId="0" fontId="20" fillId="7" borderId="16" xfId="0" applyFont="1" applyFill="1" applyBorder="1" applyAlignment="1">
      <alignment horizontal="center"/>
    </xf>
    <xf numFmtId="164" fontId="21" fillId="7" borderId="16" xfId="223" applyFont="1" applyFill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2" fillId="0" borderId="19" xfId="0" applyFont="1" applyBorder="1" applyAlignment="1">
      <alignment horizontal="justify" wrapText="1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  <xf numFmtId="0" fontId="22" fillId="0" borderId="19" xfId="0" applyFont="1" applyBorder="1" applyAlignment="1">
      <alignment horizontal="center" wrapText="1"/>
    </xf>
    <xf numFmtId="0" fontId="22" fillId="0" borderId="10" xfId="0" applyFont="1" applyBorder="1" applyAlignment="1">
      <alignment horizontal="center" wrapText="1"/>
    </xf>
    <xf numFmtId="164" fontId="0" fillId="0" borderId="9" xfId="223" applyFont="1" applyBorder="1" applyAlignment="1">
      <alignment horizontal="center"/>
    </xf>
    <xf numFmtId="164" fontId="0" fillId="0" borderId="16" xfId="223" applyFont="1" applyBorder="1" applyAlignment="1">
      <alignment horizontal="center"/>
    </xf>
    <xf numFmtId="164" fontId="0" fillId="0" borderId="18" xfId="223" applyFont="1" applyBorder="1" applyAlignment="1">
      <alignment horizontal="center"/>
    </xf>
    <xf numFmtId="0" fontId="20" fillId="0" borderId="0" xfId="0" applyFont="1" applyAlignment="1">
      <alignment horizontal="center"/>
    </xf>
    <xf numFmtId="164" fontId="23" fillId="0" borderId="0" xfId="0" applyNumberFormat="1" applyFont="1"/>
    <xf numFmtId="0" fontId="0" fillId="0" borderId="25" xfId="0" applyBorder="1" applyAlignment="1">
      <alignment horizontal="center" vertical="center"/>
    </xf>
    <xf numFmtId="0" fontId="22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164" fontId="0" fillId="0" borderId="18" xfId="223" quotePrefix="1" applyFont="1" applyBorder="1" applyAlignment="1">
      <alignment horizontal="center"/>
    </xf>
    <xf numFmtId="0" fontId="0" fillId="0" borderId="18" xfId="0" quotePrefix="1" applyBorder="1" applyAlignment="1">
      <alignment horizontal="center" vertical="center"/>
    </xf>
    <xf numFmtId="0" fontId="0" fillId="3" borderId="3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6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</cellXfs>
  <cellStyles count="224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198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4" builtinId="9" hidden="1"/>
    <cellStyle name="Collegamento ipertestuale visitato" xfId="206" builtinId="9" hidden="1"/>
    <cellStyle name="Collegamento ipertestuale visitato" xfId="208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6" builtinId="9" hidden="1"/>
    <cellStyle name="Collegamento ipertestuale visitato" xfId="218" builtinId="9" hidden="1"/>
    <cellStyle name="Collegamento ipertestuale visitato" xfId="220" builtinId="9" hidden="1"/>
    <cellStyle name="Collegamento ipertestuale visitato" xfId="222" builtinId="9" hidden="1"/>
    <cellStyle name="Migliaia" xfId="223" builtinId="3"/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90"/>
  <sheetViews>
    <sheetView tabSelected="1" topLeftCell="A3" zoomScale="90" zoomScaleNormal="90" workbookViewId="0">
      <pane xSplit="2" ySplit="5" topLeftCell="C22" activePane="bottomRight" state="frozen"/>
      <selection activeCell="A3" sqref="A3"/>
      <selection pane="topRight" activeCell="C3" sqref="C3"/>
      <selection pane="bottomLeft" activeCell="A8" sqref="A8"/>
      <selection pane="bottomRight" activeCell="B6" sqref="B6"/>
    </sheetView>
  </sheetViews>
  <sheetFormatPr defaultColWidth="8.81640625" defaultRowHeight="18.5" outlineLevelCol="1" x14ac:dyDescent="0.45"/>
  <cols>
    <col min="1" max="1" width="48.453125" bestFit="1" customWidth="1"/>
    <col min="2" max="2" width="26.453125" customWidth="1"/>
    <col min="3" max="3" width="9.1796875" customWidth="1" outlineLevel="1"/>
    <col min="4" max="4" width="15" customWidth="1" outlineLevel="1"/>
    <col min="5" max="5" width="14.54296875" customWidth="1" outlineLevel="1"/>
    <col min="6" max="6" width="20.26953125" customWidth="1" outlineLevel="1"/>
    <col min="7" max="7" width="14.453125" customWidth="1" outlineLevel="1"/>
    <col min="8" max="8" width="15.81640625" customWidth="1" outlineLevel="1"/>
    <col min="9" max="9" width="15" customWidth="1" outlineLevel="1"/>
    <col min="10" max="11" width="9.1796875" customWidth="1" outlineLevel="1"/>
    <col min="12" max="14" width="12.26953125" customWidth="1" outlineLevel="1"/>
    <col min="15" max="15" width="12.453125" customWidth="1" outlineLevel="1"/>
    <col min="16" max="16" width="11.81640625" customWidth="1" outlineLevel="1"/>
    <col min="17" max="17" width="12.453125" style="1" customWidth="1"/>
    <col min="18" max="18" width="14.26953125" style="1" customWidth="1"/>
    <col min="19" max="19" width="16" style="1" customWidth="1" outlineLevel="1"/>
    <col min="20" max="20" width="11.81640625" style="1" customWidth="1" outlineLevel="1"/>
    <col min="21" max="21" width="12.26953125" style="1" customWidth="1" outlineLevel="1"/>
    <col min="22" max="22" width="17.7265625" style="1" customWidth="1" outlineLevel="1"/>
    <col min="23" max="23" width="10.26953125" style="1" customWidth="1" outlineLevel="1"/>
    <col min="24" max="26" width="11.453125" style="1" customWidth="1" outlineLevel="1"/>
    <col min="27" max="27" width="8.81640625" style="1" customWidth="1" outlineLevel="1"/>
    <col min="28" max="28" width="13" style="1" customWidth="1" outlineLevel="1"/>
    <col min="29" max="29" width="16.1796875" style="1" customWidth="1" outlineLevel="1"/>
    <col min="30" max="30" width="15.26953125" style="1" customWidth="1" outlineLevel="1"/>
    <col min="31" max="31" width="11.54296875" style="1" bestFit="1" customWidth="1" outlineLevel="1"/>
    <col min="32" max="32" width="8.81640625" style="1" customWidth="1" outlineLevel="1"/>
    <col min="33" max="33" width="9.81640625" style="1" bestFit="1" customWidth="1" outlineLevel="1"/>
    <col min="34" max="34" width="8.81640625" style="1" customWidth="1" outlineLevel="1"/>
    <col min="35" max="35" width="9" style="1" bestFit="1" customWidth="1" outlineLevel="1"/>
    <col min="36" max="36" width="8.81640625" style="1" customWidth="1" outlineLevel="1"/>
    <col min="37" max="37" width="9.7265625" style="1" bestFit="1" customWidth="1" outlineLevel="1"/>
    <col min="38" max="44" width="8.81640625" style="1" customWidth="1" outlineLevel="1"/>
    <col min="45" max="45" width="9.26953125" style="1" bestFit="1" customWidth="1" outlineLevel="1"/>
    <col min="46" max="47" width="12.453125" customWidth="1"/>
    <col min="48" max="48" width="9.1796875" customWidth="1" outlineLevel="1"/>
    <col min="49" max="49" width="13" customWidth="1" outlineLevel="1"/>
    <col min="50" max="50" width="20.1796875" style="45" bestFit="1" customWidth="1" outlineLevel="1"/>
    <col min="51" max="54" width="15.7265625" customWidth="1"/>
    <col min="55" max="55" width="10.7265625" style="1" customWidth="1"/>
    <col min="56" max="56" width="10.453125" style="1" customWidth="1"/>
    <col min="57" max="58" width="9.1796875" style="1" customWidth="1"/>
    <col min="59" max="1053" width="8.7265625" customWidth="1"/>
  </cols>
  <sheetData>
    <row r="1" spans="1:58" ht="19" thickBot="1" x14ac:dyDescent="0.5">
      <c r="A1" s="2"/>
      <c r="B1" s="24"/>
      <c r="AT1" s="1"/>
      <c r="AU1" s="1"/>
      <c r="AY1" s="1"/>
      <c r="AZ1" s="1"/>
      <c r="BA1" s="1"/>
      <c r="BB1" s="1"/>
    </row>
    <row r="2" spans="1:58" x14ac:dyDescent="0.45">
      <c r="A2" s="2" t="s">
        <v>1</v>
      </c>
      <c r="B2" s="24"/>
      <c r="AT2" s="5"/>
      <c r="AU2" s="5"/>
      <c r="AY2" s="1"/>
      <c r="AZ2" s="1"/>
      <c r="BA2" s="1"/>
      <c r="BB2" s="1"/>
    </row>
    <row r="3" spans="1:58" x14ac:dyDescent="0.45">
      <c r="A3" s="35" t="s">
        <v>87</v>
      </c>
      <c r="B3" s="25"/>
      <c r="AT3" s="5"/>
      <c r="AU3" s="5"/>
      <c r="AY3" s="1"/>
      <c r="AZ3" s="1"/>
      <c r="BA3" s="1"/>
      <c r="BB3" s="1"/>
    </row>
    <row r="4" spans="1:58" ht="14.25" customHeight="1" thickBot="1" x14ac:dyDescent="0.5">
      <c r="A4" s="80" t="s">
        <v>2</v>
      </c>
      <c r="B4" s="26"/>
      <c r="S4" s="82"/>
      <c r="T4" s="82"/>
      <c r="U4" s="82"/>
      <c r="V4" s="82"/>
      <c r="W4" s="82"/>
      <c r="X4" s="82"/>
      <c r="Y4" s="82"/>
      <c r="Z4" s="82"/>
      <c r="AA4" s="83"/>
      <c r="AB4" s="83"/>
      <c r="AC4" s="83"/>
      <c r="AD4" s="83"/>
      <c r="AE4" s="84"/>
      <c r="AF4" s="84"/>
      <c r="AT4" s="5"/>
      <c r="AU4" s="5"/>
      <c r="AY4" s="1"/>
      <c r="AZ4" s="1"/>
      <c r="BA4" s="1"/>
      <c r="BB4" s="1"/>
    </row>
    <row r="5" spans="1:58" x14ac:dyDescent="0.45">
      <c r="A5" s="81"/>
      <c r="B5" s="26"/>
      <c r="AT5" s="5"/>
      <c r="AU5" s="5"/>
      <c r="AY5" s="1"/>
      <c r="AZ5" s="1"/>
      <c r="BA5" s="1"/>
      <c r="BB5" s="1"/>
    </row>
    <row r="6" spans="1:58" ht="84.5" x14ac:dyDescent="0.35">
      <c r="A6" s="90" t="s">
        <v>0</v>
      </c>
      <c r="B6" s="90" t="s">
        <v>9</v>
      </c>
      <c r="C6" s="12" t="s">
        <v>42</v>
      </c>
      <c r="D6" s="13" t="s">
        <v>11</v>
      </c>
      <c r="E6" s="14" t="s">
        <v>12</v>
      </c>
      <c r="F6" s="14" t="s">
        <v>13</v>
      </c>
      <c r="G6" s="15" t="s">
        <v>14</v>
      </c>
      <c r="H6" s="13" t="s">
        <v>15</v>
      </c>
      <c r="I6" s="13" t="s">
        <v>37</v>
      </c>
      <c r="J6" s="16" t="s">
        <v>16</v>
      </c>
      <c r="K6" s="16" t="s">
        <v>22</v>
      </c>
      <c r="L6" s="14" t="s">
        <v>23</v>
      </c>
      <c r="M6" s="14" t="s">
        <v>31</v>
      </c>
      <c r="N6" s="14" t="s">
        <v>32</v>
      </c>
      <c r="O6" s="17" t="s">
        <v>5</v>
      </c>
      <c r="P6" s="17" t="s">
        <v>6</v>
      </c>
      <c r="Q6" s="18" t="s">
        <v>3</v>
      </c>
      <c r="R6" s="6" t="s">
        <v>8</v>
      </c>
      <c r="S6" s="19" t="s">
        <v>17</v>
      </c>
      <c r="T6" s="19" t="s">
        <v>18</v>
      </c>
      <c r="U6" s="14" t="s">
        <v>19</v>
      </c>
      <c r="V6" s="20" t="s">
        <v>20</v>
      </c>
      <c r="W6" s="22" t="s">
        <v>5</v>
      </c>
      <c r="X6" s="23" t="s">
        <v>6</v>
      </c>
      <c r="Y6" s="18" t="s">
        <v>3</v>
      </c>
      <c r="Z6" s="6" t="s">
        <v>8</v>
      </c>
      <c r="AA6" s="15" t="s">
        <v>21</v>
      </c>
      <c r="AB6" s="13" t="s">
        <v>52</v>
      </c>
      <c r="AC6" s="21" t="s">
        <v>26</v>
      </c>
      <c r="AD6" s="13" t="s">
        <v>24</v>
      </c>
      <c r="AE6" s="21" t="s">
        <v>35</v>
      </c>
      <c r="AF6" s="13" t="s">
        <v>39</v>
      </c>
      <c r="AG6" s="15" t="s">
        <v>45</v>
      </c>
      <c r="AH6" s="15" t="s">
        <v>36</v>
      </c>
      <c r="AI6" s="15" t="s">
        <v>27</v>
      </c>
      <c r="AJ6" s="15" t="s">
        <v>44</v>
      </c>
      <c r="AK6" s="15" t="s">
        <v>28</v>
      </c>
      <c r="AL6" s="15" t="s">
        <v>55</v>
      </c>
      <c r="AM6" s="15" t="s">
        <v>38</v>
      </c>
      <c r="AN6" s="15" t="s">
        <v>33</v>
      </c>
      <c r="AO6" s="15" t="s">
        <v>47</v>
      </c>
      <c r="AP6" s="15" t="s">
        <v>29</v>
      </c>
      <c r="AQ6" s="15" t="s">
        <v>34</v>
      </c>
      <c r="AR6" s="15" t="s">
        <v>46</v>
      </c>
      <c r="AS6" s="15" t="s">
        <v>25</v>
      </c>
      <c r="AT6" s="22" t="s">
        <v>5</v>
      </c>
      <c r="AU6" s="23" t="s">
        <v>6</v>
      </c>
      <c r="AV6" s="6" t="s">
        <v>3</v>
      </c>
      <c r="AW6" s="6" t="s">
        <v>8</v>
      </c>
      <c r="AX6" s="46" t="s">
        <v>4</v>
      </c>
      <c r="AY6" s="7"/>
      <c r="AZ6" s="7"/>
      <c r="BA6" s="7"/>
      <c r="BB6" s="7"/>
    </row>
    <row r="7" spans="1:58" ht="18" x14ac:dyDescent="0.4">
      <c r="A7" s="27"/>
      <c r="B7" s="27"/>
      <c r="C7" s="79">
        <v>0.36</v>
      </c>
      <c r="D7" s="63">
        <v>1.4999999999999999E-2</v>
      </c>
      <c r="E7" s="63">
        <v>0.3</v>
      </c>
      <c r="F7" s="11">
        <v>1.8</v>
      </c>
      <c r="G7" s="64">
        <v>0.35</v>
      </c>
      <c r="H7" s="9">
        <v>0.04</v>
      </c>
      <c r="I7" s="9">
        <v>0.22</v>
      </c>
      <c r="J7" s="9">
        <v>0.03</v>
      </c>
      <c r="K7" s="63">
        <v>1.8</v>
      </c>
      <c r="L7" s="63">
        <v>1</v>
      </c>
      <c r="M7" s="63">
        <v>1</v>
      </c>
      <c r="N7" s="75">
        <v>2</v>
      </c>
      <c r="O7" s="85" t="s">
        <v>7</v>
      </c>
      <c r="P7" s="86"/>
      <c r="Q7" s="6"/>
      <c r="R7" s="30"/>
      <c r="S7" s="10">
        <v>0.4</v>
      </c>
      <c r="T7" s="10">
        <v>0.3</v>
      </c>
      <c r="U7" s="10">
        <v>0.35</v>
      </c>
      <c r="V7" s="64">
        <v>1.5</v>
      </c>
      <c r="W7" s="87" t="s">
        <v>7</v>
      </c>
      <c r="X7" s="88"/>
      <c r="Y7" s="64"/>
      <c r="Z7" s="64"/>
      <c r="AA7" s="70">
        <v>0.02</v>
      </c>
      <c r="AB7" s="71">
        <v>7.4999999999999997E-2</v>
      </c>
      <c r="AC7" s="71">
        <v>0.25</v>
      </c>
      <c r="AD7" s="71">
        <v>0.45</v>
      </c>
      <c r="AE7" s="71">
        <v>1.6</v>
      </c>
      <c r="AF7" s="71">
        <v>0.75</v>
      </c>
      <c r="AG7" s="72">
        <v>0.5</v>
      </c>
      <c r="AH7" s="78">
        <v>0.36</v>
      </c>
      <c r="AI7" s="72">
        <v>2</v>
      </c>
      <c r="AJ7" s="72">
        <v>2</v>
      </c>
      <c r="AK7" s="72">
        <v>0.8</v>
      </c>
      <c r="AL7" s="72">
        <v>1</v>
      </c>
      <c r="AM7" s="72">
        <v>0.25</v>
      </c>
      <c r="AN7" s="72">
        <v>0.6</v>
      </c>
      <c r="AO7" s="72">
        <v>0.8</v>
      </c>
      <c r="AP7" s="72">
        <v>1</v>
      </c>
      <c r="AQ7" s="72">
        <v>0.24</v>
      </c>
      <c r="AR7" s="72">
        <v>3</v>
      </c>
      <c r="AS7" s="72">
        <v>1.5</v>
      </c>
      <c r="AT7" s="87" t="s">
        <v>7</v>
      </c>
      <c r="AU7" s="88"/>
      <c r="AV7" s="4"/>
      <c r="AW7" s="4"/>
      <c r="AX7" s="47"/>
      <c r="AY7" s="7"/>
      <c r="AZ7" s="7"/>
      <c r="BA7" s="7"/>
      <c r="BB7" s="7"/>
    </row>
    <row r="8" spans="1:58" ht="15.5" x14ac:dyDescent="0.35">
      <c r="A8" t="s">
        <v>40</v>
      </c>
      <c r="B8" s="65" t="s">
        <v>48</v>
      </c>
      <c r="C8" s="66">
        <v>48</v>
      </c>
      <c r="D8" s="67">
        <v>16</v>
      </c>
      <c r="E8" s="68">
        <v>1</v>
      </c>
      <c r="F8" s="68"/>
      <c r="G8" s="66"/>
      <c r="H8" s="67"/>
      <c r="I8" s="67">
        <v>2</v>
      </c>
      <c r="J8" s="69"/>
      <c r="K8" s="69"/>
      <c r="L8" s="69"/>
      <c r="M8" s="69"/>
      <c r="N8" s="76"/>
      <c r="O8" s="36">
        <v>12</v>
      </c>
      <c r="P8" s="36">
        <v>7</v>
      </c>
      <c r="Q8" s="6">
        <f>((C8*$C$7)+(D8*$D$7)+(E8*$E$7)+(F8*$F$7)+(G8*$G$7)+(H8*$H$7)+(I8*$I$7)+(J8*$J$7)+(K8*$K$7)+(L8*$L$7)+(M8*$M$7)+(N8*$N$7))</f>
        <v>18.260000000000002</v>
      </c>
      <c r="R8" s="30">
        <f>PRODUCT(O8:Q8)</f>
        <v>1533.8400000000001</v>
      </c>
      <c r="S8" s="37">
        <v>3</v>
      </c>
      <c r="T8" s="38">
        <v>2</v>
      </c>
      <c r="U8" s="39"/>
      <c r="V8" s="39"/>
      <c r="W8" s="43">
        <v>24</v>
      </c>
      <c r="X8" s="44">
        <v>7</v>
      </c>
      <c r="Y8" s="42">
        <f t="shared" ref="Y8" si="0">((S8*$S$7)+(T8*$T$7)+(U8*$U$7)+(V8*$V$7))</f>
        <v>1.8000000000000003</v>
      </c>
      <c r="Z8" s="30">
        <f t="shared" ref="Z8" si="1">PRODUCT(W8:Y8)</f>
        <v>302.40000000000003</v>
      </c>
      <c r="AA8" s="37"/>
      <c r="AB8" s="38"/>
      <c r="AC8" s="39"/>
      <c r="AD8" s="39"/>
      <c r="AE8" s="37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43"/>
      <c r="AU8" s="44"/>
      <c r="AV8" s="6">
        <f>((AA8*$AA$7)+(AB8*$AB$7)+(AC8*$AC$7)+(AD8*$AD$7)+(AE8*$AE$7)+(AF8*$AF$7)+(AG8*$AG$7)+(AH8*$AH$7)+(AI8*$AI$7)+(AJ8*$AJ$7)+(AK8*$AK$7)+(AL8*$AL$7)+(AM8*$AM$7)+(AN8*$AN$7)+(AO8*$AO$7)+(AP8*$AP$7)+(AQ8*$AQ$7)+(AR8*$AR$7)+(AS8*$AS$7))</f>
        <v>0</v>
      </c>
      <c r="AW8" s="30">
        <f t="shared" ref="AW8" si="2">PRODUCT(AT8:AV8)</f>
        <v>0</v>
      </c>
      <c r="AX8" s="49">
        <f t="shared" ref="AX8" si="3">AW8+Z8+R8</f>
        <v>1836.2400000000002</v>
      </c>
      <c r="AY8" s="8"/>
      <c r="AZ8" s="8"/>
      <c r="BA8" s="8"/>
      <c r="BB8" s="8"/>
      <c r="BC8" s="3"/>
      <c r="BD8" s="3"/>
      <c r="BE8" s="3"/>
      <c r="BF8" s="3"/>
    </row>
    <row r="9" spans="1:58" ht="15.5" x14ac:dyDescent="0.35">
      <c r="A9" t="s">
        <v>40</v>
      </c>
      <c r="B9" s="65" t="s">
        <v>43</v>
      </c>
      <c r="C9" s="66">
        <v>4</v>
      </c>
      <c r="D9" s="67">
        <v>1</v>
      </c>
      <c r="E9" s="68"/>
      <c r="F9" s="68"/>
      <c r="G9" s="66">
        <v>1</v>
      </c>
      <c r="H9" s="67">
        <v>1</v>
      </c>
      <c r="I9" s="67">
        <v>1</v>
      </c>
      <c r="J9" s="69"/>
      <c r="K9" s="69"/>
      <c r="L9" s="69"/>
      <c r="M9" s="69">
        <v>1</v>
      </c>
      <c r="N9" s="76"/>
      <c r="O9" s="36">
        <v>6</v>
      </c>
      <c r="P9" s="36">
        <v>6</v>
      </c>
      <c r="Q9" s="6">
        <f t="shared" ref="Q9" si="4">((C9*$C$7)+(D9*$D$7)+(E9*$E$7)+(F9*$F$7)+(G9*$G$7)+(H9*$H$7)+(I9*$I$7)+(J9*$J$7)+(K9*$K$7)+(L9*$L$7)+(M9*$M$7)+(N9*$N$7))</f>
        <v>3.0649999999999999</v>
      </c>
      <c r="R9" s="30">
        <f t="shared" ref="R9" si="5">PRODUCT(O9:Q9)</f>
        <v>110.34</v>
      </c>
      <c r="S9" s="37"/>
      <c r="T9" s="38"/>
      <c r="U9" s="39"/>
      <c r="V9" s="39"/>
      <c r="W9" s="43"/>
      <c r="X9" s="44"/>
      <c r="Y9" s="42">
        <f t="shared" ref="Y9" si="6">((S9*$S$7)+(T9*$T$7)+(U9*$U$7)+(V9*$V$7))</f>
        <v>0</v>
      </c>
      <c r="Z9" s="30">
        <f t="shared" ref="Z9" si="7">PRODUCT(W9:Y9)</f>
        <v>0</v>
      </c>
      <c r="AA9" s="37"/>
      <c r="AB9" s="38"/>
      <c r="AC9" s="39"/>
      <c r="AD9" s="39"/>
      <c r="AE9" s="37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43"/>
      <c r="AU9" s="44"/>
      <c r="AV9" s="6">
        <f t="shared" ref="AV9" si="8">((AA9*$AA$7)+(AB9*$AB$7)+(AC9*$AC$7)+(AD9*$AD$7)+(AE9*$AE$7)+(AF9*$AF$7)+(AG9*$AG$7)+(AH9*$AH$7)+(AI9*$AI$7)+(AJ9*$AJ$7)+(AK9*$AK$7)+(AL9*$AL$7)+(AM9*$AM$7)+(AN9*$AN$7)+(AO9*$AO$7)+(AP9*$AP$7)+(AQ9*$AQ$7)+(AR9*$AR$7)+(AS9*$AS$7))</f>
        <v>0</v>
      </c>
      <c r="AW9" s="30">
        <f t="shared" ref="AW9" si="9">PRODUCT(AT9:AV9)</f>
        <v>0</v>
      </c>
      <c r="AX9" s="49">
        <f t="shared" ref="AX9" si="10">AW9+Z9+R9</f>
        <v>110.34</v>
      </c>
      <c r="AY9" s="8"/>
      <c r="AZ9" s="8"/>
      <c r="BA9" s="8"/>
      <c r="BB9" s="8"/>
      <c r="BC9" s="3"/>
      <c r="BD9" s="3"/>
      <c r="BE9" s="3"/>
      <c r="BF9" s="3"/>
    </row>
    <row r="10" spans="1:58" ht="15.5" x14ac:dyDescent="0.35">
      <c r="A10" t="s">
        <v>40</v>
      </c>
      <c r="B10" s="65" t="s">
        <v>43</v>
      </c>
      <c r="C10" s="66">
        <v>4</v>
      </c>
      <c r="D10" s="67">
        <v>1</v>
      </c>
      <c r="E10" s="68"/>
      <c r="F10" s="68"/>
      <c r="G10" s="66">
        <v>1</v>
      </c>
      <c r="H10" s="67">
        <v>1</v>
      </c>
      <c r="I10" s="67">
        <v>1</v>
      </c>
      <c r="J10" s="69"/>
      <c r="K10" s="69"/>
      <c r="L10" s="69"/>
      <c r="M10" s="69">
        <v>1</v>
      </c>
      <c r="N10" s="76"/>
      <c r="O10" s="36">
        <v>6</v>
      </c>
      <c r="P10" s="36">
        <v>6</v>
      </c>
      <c r="Q10" s="6">
        <f t="shared" ref="Q10:Q20" si="11">((C10*$C$7)+(D10*$D$7)+(E10*$E$7)+(F10*$F$7)+(G10*$G$7)+(H10*$H$7)+(I10*$I$7)+(J10*$J$7)+(K10*$K$7)+(L10*$L$7)+(M10*$M$7)+(N10*$N$7))</f>
        <v>3.0649999999999999</v>
      </c>
      <c r="R10" s="30">
        <f t="shared" ref="R10:R20" si="12">PRODUCT(O10:Q10)</f>
        <v>110.34</v>
      </c>
      <c r="S10" s="37"/>
      <c r="T10" s="38"/>
      <c r="U10" s="39"/>
      <c r="V10" s="39"/>
      <c r="W10" s="43"/>
      <c r="X10" s="44"/>
      <c r="Y10" s="42">
        <f t="shared" ref="Y10:Y20" si="13">((S10*$S$7)+(T10*$T$7)+(U10*$U$7)+(V10*$V$7))</f>
        <v>0</v>
      </c>
      <c r="Z10" s="30">
        <f t="shared" ref="Z10:Z20" si="14">PRODUCT(W10:Y10)</f>
        <v>0</v>
      </c>
      <c r="AA10" s="37"/>
      <c r="AB10" s="38"/>
      <c r="AC10" s="39"/>
      <c r="AD10" s="39"/>
      <c r="AE10" s="37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43"/>
      <c r="AU10" s="44"/>
      <c r="AV10" s="6">
        <f t="shared" ref="AV10:AV20" si="15">((AA10*$AA$7)+(AB10*$AB$7)+(AC10*$AC$7)+(AD10*$AD$7)+(AE10*$AE$7)+(AF10*$AF$7)+(AG10*$AG$7)+(AH10*$AH$7)+(AI10*$AI$7)+(AJ10*$AJ$7)+(AK10*$AK$7)+(AL10*$AL$7)+(AM10*$AM$7)+(AN10*$AN$7)+(AO10*$AO$7)+(AP10*$AP$7)+(AQ10*$AQ$7)+(AR10*$AR$7)+(AS10*$AS$7))</f>
        <v>0</v>
      </c>
      <c r="AW10" s="30">
        <f t="shared" ref="AW10:AW20" si="16">PRODUCT(AT10:AV10)</f>
        <v>0</v>
      </c>
      <c r="AX10" s="49">
        <f t="shared" ref="AX10:AX20" si="17">AW10+Z10+R10</f>
        <v>110.34</v>
      </c>
      <c r="AY10" s="8"/>
      <c r="AZ10" s="8"/>
      <c r="BA10" s="8"/>
      <c r="BB10" s="8"/>
      <c r="BC10" s="3"/>
      <c r="BD10" s="3"/>
      <c r="BE10" s="3"/>
      <c r="BF10" s="3"/>
    </row>
    <row r="11" spans="1:58" ht="15.5" x14ac:dyDescent="0.35">
      <c r="A11" t="s">
        <v>40</v>
      </c>
      <c r="B11" s="65" t="s">
        <v>43</v>
      </c>
      <c r="C11" s="66">
        <v>4</v>
      </c>
      <c r="D11" s="67">
        <v>1</v>
      </c>
      <c r="E11" s="68"/>
      <c r="F11" s="68"/>
      <c r="G11" s="66">
        <v>1</v>
      </c>
      <c r="H11" s="67">
        <v>1</v>
      </c>
      <c r="I11" s="67">
        <v>1</v>
      </c>
      <c r="J11" s="69"/>
      <c r="K11" s="69"/>
      <c r="L11" s="69"/>
      <c r="M11" s="69">
        <v>1</v>
      </c>
      <c r="N11" s="76"/>
      <c r="O11" s="36">
        <v>6</v>
      </c>
      <c r="P11" s="36">
        <v>6</v>
      </c>
      <c r="Q11" s="6">
        <f t="shared" si="11"/>
        <v>3.0649999999999999</v>
      </c>
      <c r="R11" s="30">
        <f t="shared" si="12"/>
        <v>110.34</v>
      </c>
      <c r="S11" s="37"/>
      <c r="T11" s="38"/>
      <c r="U11" s="39"/>
      <c r="V11" s="39"/>
      <c r="W11" s="43"/>
      <c r="X11" s="44"/>
      <c r="Y11" s="42">
        <f t="shared" si="13"/>
        <v>0</v>
      </c>
      <c r="Z11" s="30">
        <f t="shared" si="14"/>
        <v>0</v>
      </c>
      <c r="AA11" s="37"/>
      <c r="AB11" s="38"/>
      <c r="AC11" s="39"/>
      <c r="AD11" s="39"/>
      <c r="AE11" s="37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43"/>
      <c r="AU11" s="44"/>
      <c r="AV11" s="6">
        <f t="shared" si="15"/>
        <v>0</v>
      </c>
      <c r="AW11" s="30">
        <f t="shared" si="16"/>
        <v>0</v>
      </c>
      <c r="AX11" s="49">
        <f t="shared" si="17"/>
        <v>110.34</v>
      </c>
      <c r="AY11" s="8"/>
      <c r="AZ11" s="8"/>
      <c r="BA11" s="8"/>
      <c r="BB11" s="8"/>
      <c r="BC11" s="3"/>
      <c r="BD11" s="3"/>
      <c r="BE11" s="3"/>
      <c r="BF11" s="3"/>
    </row>
    <row r="12" spans="1:58" ht="15.5" x14ac:dyDescent="0.35">
      <c r="A12" t="s">
        <v>40</v>
      </c>
      <c r="B12" s="65" t="s">
        <v>43</v>
      </c>
      <c r="C12" s="66">
        <v>4</v>
      </c>
      <c r="D12" s="67">
        <v>1</v>
      </c>
      <c r="E12" s="68"/>
      <c r="F12" s="68"/>
      <c r="G12" s="66">
        <v>1</v>
      </c>
      <c r="H12" s="67">
        <v>1</v>
      </c>
      <c r="I12" s="67">
        <v>1</v>
      </c>
      <c r="J12" s="69"/>
      <c r="K12" s="69"/>
      <c r="L12" s="69"/>
      <c r="M12" s="69">
        <v>1</v>
      </c>
      <c r="N12" s="76"/>
      <c r="O12" s="36">
        <v>6</v>
      </c>
      <c r="P12" s="36">
        <v>6</v>
      </c>
      <c r="Q12" s="6">
        <f t="shared" si="11"/>
        <v>3.0649999999999999</v>
      </c>
      <c r="R12" s="30">
        <f t="shared" si="12"/>
        <v>110.34</v>
      </c>
      <c r="S12" s="37"/>
      <c r="T12" s="38"/>
      <c r="U12" s="39"/>
      <c r="V12" s="39"/>
      <c r="W12" s="43"/>
      <c r="X12" s="44"/>
      <c r="Y12" s="42">
        <f t="shared" si="13"/>
        <v>0</v>
      </c>
      <c r="Z12" s="30">
        <f t="shared" si="14"/>
        <v>0</v>
      </c>
      <c r="AA12" s="37"/>
      <c r="AB12" s="38"/>
      <c r="AC12" s="39"/>
      <c r="AD12" s="39"/>
      <c r="AE12" s="37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43"/>
      <c r="AU12" s="44"/>
      <c r="AV12" s="6">
        <f t="shared" si="15"/>
        <v>0</v>
      </c>
      <c r="AW12" s="30">
        <f t="shared" si="16"/>
        <v>0</v>
      </c>
      <c r="AX12" s="49">
        <f t="shared" si="17"/>
        <v>110.34</v>
      </c>
      <c r="AY12" s="8"/>
      <c r="AZ12" s="8"/>
      <c r="BA12" s="8"/>
      <c r="BB12" s="8"/>
      <c r="BC12" s="3"/>
      <c r="BD12" s="3"/>
      <c r="BE12" s="3"/>
      <c r="BF12" s="3"/>
    </row>
    <row r="13" spans="1:58" ht="15.5" x14ac:dyDescent="0.35">
      <c r="A13" t="s">
        <v>40</v>
      </c>
      <c r="B13" s="65" t="s">
        <v>43</v>
      </c>
      <c r="C13" s="66">
        <v>4</v>
      </c>
      <c r="D13" s="67">
        <v>1</v>
      </c>
      <c r="E13" s="68"/>
      <c r="F13" s="68"/>
      <c r="G13" s="66">
        <v>1</v>
      </c>
      <c r="H13" s="67">
        <v>1</v>
      </c>
      <c r="I13" s="67">
        <v>1</v>
      </c>
      <c r="J13" s="69"/>
      <c r="K13" s="69"/>
      <c r="L13" s="69"/>
      <c r="M13" s="69">
        <v>1</v>
      </c>
      <c r="N13" s="76"/>
      <c r="O13" s="36">
        <v>6</v>
      </c>
      <c r="P13" s="36">
        <v>6</v>
      </c>
      <c r="Q13" s="6">
        <f t="shared" si="11"/>
        <v>3.0649999999999999</v>
      </c>
      <c r="R13" s="30">
        <f t="shared" si="12"/>
        <v>110.34</v>
      </c>
      <c r="S13" s="37"/>
      <c r="T13" s="38"/>
      <c r="U13" s="39"/>
      <c r="V13" s="39"/>
      <c r="W13" s="43"/>
      <c r="X13" s="44"/>
      <c r="Y13" s="42">
        <f t="shared" si="13"/>
        <v>0</v>
      </c>
      <c r="Z13" s="30">
        <f t="shared" si="14"/>
        <v>0</v>
      </c>
      <c r="AA13" s="37"/>
      <c r="AB13" s="38"/>
      <c r="AC13" s="39"/>
      <c r="AD13" s="39"/>
      <c r="AE13" s="37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43"/>
      <c r="AU13" s="44"/>
      <c r="AV13" s="6">
        <f t="shared" si="15"/>
        <v>0</v>
      </c>
      <c r="AW13" s="30">
        <f t="shared" si="16"/>
        <v>0</v>
      </c>
      <c r="AX13" s="49">
        <f t="shared" si="17"/>
        <v>110.34</v>
      </c>
      <c r="AY13" s="8"/>
      <c r="AZ13" s="8"/>
      <c r="BA13" s="8"/>
      <c r="BB13" s="8"/>
      <c r="BC13" s="3"/>
      <c r="BD13" s="3"/>
      <c r="BE13" s="3"/>
      <c r="BF13" s="3"/>
    </row>
    <row r="14" spans="1:58" ht="15.5" x14ac:dyDescent="0.35">
      <c r="A14" t="s">
        <v>40</v>
      </c>
      <c r="B14" s="65" t="s">
        <v>43</v>
      </c>
      <c r="C14" s="66">
        <v>4</v>
      </c>
      <c r="D14" s="67">
        <v>1</v>
      </c>
      <c r="E14" s="68"/>
      <c r="F14" s="68"/>
      <c r="G14" s="66">
        <v>1</v>
      </c>
      <c r="H14" s="67">
        <v>1</v>
      </c>
      <c r="I14" s="67">
        <v>1</v>
      </c>
      <c r="J14" s="69"/>
      <c r="K14" s="69"/>
      <c r="L14" s="69"/>
      <c r="M14" s="69">
        <v>1</v>
      </c>
      <c r="N14" s="76"/>
      <c r="O14" s="36">
        <v>6</v>
      </c>
      <c r="P14" s="36">
        <v>6</v>
      </c>
      <c r="Q14" s="6">
        <f t="shared" si="11"/>
        <v>3.0649999999999999</v>
      </c>
      <c r="R14" s="30">
        <f t="shared" si="12"/>
        <v>110.34</v>
      </c>
      <c r="S14" s="37"/>
      <c r="T14" s="38"/>
      <c r="U14" s="39"/>
      <c r="V14" s="39"/>
      <c r="W14" s="43"/>
      <c r="X14" s="44"/>
      <c r="Y14" s="42">
        <f t="shared" si="13"/>
        <v>0</v>
      </c>
      <c r="Z14" s="30">
        <f t="shared" si="14"/>
        <v>0</v>
      </c>
      <c r="AA14" s="37"/>
      <c r="AB14" s="38"/>
      <c r="AC14" s="39"/>
      <c r="AD14" s="39"/>
      <c r="AE14" s="37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43"/>
      <c r="AU14" s="44"/>
      <c r="AV14" s="6">
        <f t="shared" si="15"/>
        <v>0</v>
      </c>
      <c r="AW14" s="30">
        <f t="shared" si="16"/>
        <v>0</v>
      </c>
      <c r="AX14" s="49">
        <f t="shared" si="17"/>
        <v>110.34</v>
      </c>
      <c r="AY14" s="8"/>
      <c r="AZ14" s="8"/>
      <c r="BA14" s="8"/>
      <c r="BB14" s="8"/>
      <c r="BC14" s="3"/>
      <c r="BD14" s="3"/>
      <c r="BE14" s="3"/>
      <c r="BF14" s="3"/>
    </row>
    <row r="15" spans="1:58" ht="15.5" x14ac:dyDescent="0.35">
      <c r="A15" t="s">
        <v>40</v>
      </c>
      <c r="B15" s="65" t="s">
        <v>43</v>
      </c>
      <c r="C15" s="66">
        <v>4</v>
      </c>
      <c r="D15" s="67">
        <v>1</v>
      </c>
      <c r="E15" s="68"/>
      <c r="F15" s="68"/>
      <c r="G15" s="66">
        <v>1</v>
      </c>
      <c r="H15" s="67">
        <v>1</v>
      </c>
      <c r="I15" s="67">
        <v>1</v>
      </c>
      <c r="J15" s="69"/>
      <c r="K15" s="69"/>
      <c r="L15" s="69"/>
      <c r="M15" s="69">
        <v>1</v>
      </c>
      <c r="N15" s="76"/>
      <c r="O15" s="36">
        <v>6</v>
      </c>
      <c r="P15" s="36">
        <v>6</v>
      </c>
      <c r="Q15" s="6">
        <f t="shared" si="11"/>
        <v>3.0649999999999999</v>
      </c>
      <c r="R15" s="30">
        <f t="shared" si="12"/>
        <v>110.34</v>
      </c>
      <c r="S15" s="37"/>
      <c r="T15" s="38"/>
      <c r="U15" s="39"/>
      <c r="V15" s="39">
        <v>1</v>
      </c>
      <c r="W15" s="43">
        <v>6</v>
      </c>
      <c r="X15" s="44">
        <v>6</v>
      </c>
      <c r="Y15" s="42">
        <f t="shared" si="13"/>
        <v>1.5</v>
      </c>
      <c r="Z15" s="30">
        <f t="shared" si="14"/>
        <v>54</v>
      </c>
      <c r="AA15" s="37"/>
      <c r="AB15" s="38"/>
      <c r="AC15" s="39"/>
      <c r="AD15" s="39"/>
      <c r="AE15" s="37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43"/>
      <c r="AU15" s="44"/>
      <c r="AV15" s="6">
        <f t="shared" si="15"/>
        <v>0</v>
      </c>
      <c r="AW15" s="30">
        <f t="shared" si="16"/>
        <v>0</v>
      </c>
      <c r="AX15" s="49">
        <f t="shared" si="17"/>
        <v>164.34</v>
      </c>
      <c r="AY15" s="8"/>
      <c r="AZ15" s="8"/>
      <c r="BA15" s="8"/>
      <c r="BB15" s="8"/>
      <c r="BC15" s="3"/>
      <c r="BD15" s="3"/>
      <c r="BE15" s="3"/>
      <c r="BF15" s="3"/>
    </row>
    <row r="16" spans="1:58" ht="15.5" x14ac:dyDescent="0.35">
      <c r="A16" t="s">
        <v>40</v>
      </c>
      <c r="B16" s="65" t="s">
        <v>43</v>
      </c>
      <c r="C16" s="66">
        <v>4</v>
      </c>
      <c r="D16" s="67">
        <v>1</v>
      </c>
      <c r="E16" s="68"/>
      <c r="F16" s="68"/>
      <c r="G16" s="66">
        <v>1</v>
      </c>
      <c r="H16" s="67">
        <v>1</v>
      </c>
      <c r="I16" s="67">
        <v>1</v>
      </c>
      <c r="J16" s="69"/>
      <c r="K16" s="69"/>
      <c r="L16" s="69"/>
      <c r="M16" s="69">
        <v>1</v>
      </c>
      <c r="N16" s="76"/>
      <c r="O16" s="36">
        <v>6</v>
      </c>
      <c r="P16" s="36">
        <v>6</v>
      </c>
      <c r="Q16" s="6">
        <f t="shared" si="11"/>
        <v>3.0649999999999999</v>
      </c>
      <c r="R16" s="30">
        <f t="shared" si="12"/>
        <v>110.34</v>
      </c>
      <c r="S16" s="37"/>
      <c r="T16" s="38"/>
      <c r="U16" s="39"/>
      <c r="V16" s="39"/>
      <c r="W16" s="43"/>
      <c r="X16" s="44"/>
      <c r="Y16" s="42">
        <f t="shared" si="13"/>
        <v>0</v>
      </c>
      <c r="Z16" s="30">
        <f t="shared" si="14"/>
        <v>0</v>
      </c>
      <c r="AA16" s="37"/>
      <c r="AB16" s="38"/>
      <c r="AC16" s="39"/>
      <c r="AD16" s="39"/>
      <c r="AE16" s="37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43"/>
      <c r="AU16" s="44"/>
      <c r="AV16" s="6">
        <f t="shared" si="15"/>
        <v>0</v>
      </c>
      <c r="AW16" s="30">
        <f t="shared" si="16"/>
        <v>0</v>
      </c>
      <c r="AX16" s="49">
        <f t="shared" si="17"/>
        <v>110.34</v>
      </c>
      <c r="AY16" s="8"/>
      <c r="AZ16" s="8"/>
      <c r="BA16" s="8"/>
      <c r="BB16" s="8"/>
      <c r="BC16" s="3"/>
      <c r="BD16" s="3"/>
      <c r="BE16" s="3"/>
      <c r="BF16" s="3"/>
    </row>
    <row r="17" spans="1:58" ht="15.5" x14ac:dyDescent="0.35">
      <c r="A17" t="s">
        <v>40</v>
      </c>
      <c r="B17" s="65" t="s">
        <v>43</v>
      </c>
      <c r="C17" s="66">
        <v>4</v>
      </c>
      <c r="D17" s="67">
        <v>1</v>
      </c>
      <c r="E17" s="68"/>
      <c r="F17" s="68"/>
      <c r="G17" s="66">
        <v>1</v>
      </c>
      <c r="H17" s="67">
        <v>1</v>
      </c>
      <c r="I17" s="67">
        <v>1</v>
      </c>
      <c r="J17" s="69"/>
      <c r="K17" s="69"/>
      <c r="L17" s="69"/>
      <c r="M17" s="69">
        <v>1</v>
      </c>
      <c r="N17" s="76"/>
      <c r="O17" s="36">
        <v>6</v>
      </c>
      <c r="P17" s="36">
        <v>6</v>
      </c>
      <c r="Q17" s="6">
        <f t="shared" si="11"/>
        <v>3.0649999999999999</v>
      </c>
      <c r="R17" s="30">
        <f t="shared" si="12"/>
        <v>110.34</v>
      </c>
      <c r="S17" s="37"/>
      <c r="T17" s="38"/>
      <c r="U17" s="39"/>
      <c r="V17" s="39"/>
      <c r="W17" s="43"/>
      <c r="X17" s="44"/>
      <c r="Y17" s="42">
        <f t="shared" si="13"/>
        <v>0</v>
      </c>
      <c r="Z17" s="30">
        <f t="shared" si="14"/>
        <v>0</v>
      </c>
      <c r="AA17" s="37"/>
      <c r="AB17" s="38"/>
      <c r="AC17" s="39"/>
      <c r="AD17" s="39"/>
      <c r="AE17" s="37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43"/>
      <c r="AU17" s="44"/>
      <c r="AV17" s="6">
        <f t="shared" si="15"/>
        <v>0</v>
      </c>
      <c r="AW17" s="30">
        <f t="shared" si="16"/>
        <v>0</v>
      </c>
      <c r="AX17" s="49">
        <f t="shared" si="17"/>
        <v>110.34</v>
      </c>
      <c r="AY17" s="8"/>
      <c r="AZ17" s="8"/>
      <c r="BA17" s="8"/>
      <c r="BB17" s="8"/>
      <c r="BC17" s="3"/>
      <c r="BD17" s="3"/>
      <c r="BE17" s="3"/>
      <c r="BF17" s="3"/>
    </row>
    <row r="18" spans="1:58" ht="15.5" x14ac:dyDescent="0.35">
      <c r="A18" t="s">
        <v>40</v>
      </c>
      <c r="B18" s="65" t="s">
        <v>43</v>
      </c>
      <c r="C18" s="66">
        <v>4</v>
      </c>
      <c r="D18" s="67">
        <v>1</v>
      </c>
      <c r="E18" s="68"/>
      <c r="F18" s="68"/>
      <c r="G18" s="66">
        <v>1</v>
      </c>
      <c r="H18" s="67">
        <v>1</v>
      </c>
      <c r="I18" s="67">
        <v>1</v>
      </c>
      <c r="J18" s="69"/>
      <c r="K18" s="69"/>
      <c r="L18" s="69"/>
      <c r="M18" s="69">
        <v>1</v>
      </c>
      <c r="N18" s="76"/>
      <c r="O18" s="36">
        <v>6</v>
      </c>
      <c r="P18" s="36">
        <v>6</v>
      </c>
      <c r="Q18" s="6">
        <f t="shared" si="11"/>
        <v>3.0649999999999999</v>
      </c>
      <c r="R18" s="30">
        <f t="shared" si="12"/>
        <v>110.34</v>
      </c>
      <c r="S18" s="37"/>
      <c r="T18" s="38"/>
      <c r="U18" s="39"/>
      <c r="V18" s="39"/>
      <c r="W18" s="43"/>
      <c r="X18" s="44"/>
      <c r="Y18" s="42">
        <f t="shared" si="13"/>
        <v>0</v>
      </c>
      <c r="Z18" s="30">
        <f t="shared" si="14"/>
        <v>0</v>
      </c>
      <c r="AA18" s="37"/>
      <c r="AB18" s="38"/>
      <c r="AC18" s="39"/>
      <c r="AD18" s="39"/>
      <c r="AE18" s="37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43"/>
      <c r="AU18" s="44"/>
      <c r="AV18" s="6">
        <f t="shared" si="15"/>
        <v>0</v>
      </c>
      <c r="AW18" s="30">
        <f t="shared" si="16"/>
        <v>0</v>
      </c>
      <c r="AX18" s="49">
        <f t="shared" si="17"/>
        <v>110.34</v>
      </c>
      <c r="AY18" s="8"/>
      <c r="AZ18" s="8"/>
      <c r="BA18" s="8"/>
      <c r="BB18" s="8"/>
      <c r="BC18" s="3"/>
      <c r="BD18" s="3"/>
      <c r="BE18" s="3"/>
      <c r="BF18" s="3"/>
    </row>
    <row r="19" spans="1:58" ht="15.5" x14ac:dyDescent="0.35">
      <c r="A19" t="s">
        <v>40</v>
      </c>
      <c r="B19" s="65" t="s">
        <v>43</v>
      </c>
      <c r="C19" s="66">
        <v>4</v>
      </c>
      <c r="D19" s="67">
        <v>1</v>
      </c>
      <c r="E19" s="68"/>
      <c r="F19" s="68"/>
      <c r="G19" s="66">
        <v>1</v>
      </c>
      <c r="H19" s="67">
        <v>1</v>
      </c>
      <c r="I19" s="67">
        <v>1</v>
      </c>
      <c r="J19" s="69"/>
      <c r="K19" s="69"/>
      <c r="L19" s="69"/>
      <c r="M19" s="69">
        <v>1</v>
      </c>
      <c r="N19" s="76"/>
      <c r="O19" s="36">
        <v>6</v>
      </c>
      <c r="P19" s="36">
        <v>6</v>
      </c>
      <c r="Q19" s="6">
        <f t="shared" si="11"/>
        <v>3.0649999999999999</v>
      </c>
      <c r="R19" s="30">
        <f t="shared" si="12"/>
        <v>110.34</v>
      </c>
      <c r="S19" s="37"/>
      <c r="T19" s="38"/>
      <c r="U19" s="39"/>
      <c r="V19" s="39"/>
      <c r="W19" s="43"/>
      <c r="X19" s="44"/>
      <c r="Y19" s="42">
        <f t="shared" si="13"/>
        <v>0</v>
      </c>
      <c r="Z19" s="30">
        <f t="shared" si="14"/>
        <v>0</v>
      </c>
      <c r="AA19" s="37"/>
      <c r="AB19" s="38"/>
      <c r="AC19" s="39"/>
      <c r="AD19" s="39"/>
      <c r="AE19" s="37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43"/>
      <c r="AU19" s="44"/>
      <c r="AV19" s="6">
        <f t="shared" si="15"/>
        <v>0</v>
      </c>
      <c r="AW19" s="30">
        <f t="shared" si="16"/>
        <v>0</v>
      </c>
      <c r="AX19" s="49">
        <f t="shared" si="17"/>
        <v>110.34</v>
      </c>
      <c r="AY19" s="8"/>
      <c r="AZ19" s="8"/>
      <c r="BA19" s="8"/>
      <c r="BB19" s="8"/>
      <c r="BC19" s="3"/>
      <c r="BD19" s="3"/>
      <c r="BE19" s="3"/>
      <c r="BF19" s="3"/>
    </row>
    <row r="20" spans="1:58" ht="15.5" x14ac:dyDescent="0.35">
      <c r="A20" t="s">
        <v>40</v>
      </c>
      <c r="B20" s="65" t="s">
        <v>43</v>
      </c>
      <c r="C20" s="66">
        <v>4</v>
      </c>
      <c r="D20" s="67">
        <v>1</v>
      </c>
      <c r="E20" s="68"/>
      <c r="F20" s="68"/>
      <c r="G20" s="66">
        <v>1</v>
      </c>
      <c r="H20" s="67">
        <v>1</v>
      </c>
      <c r="I20" s="67">
        <v>1</v>
      </c>
      <c r="J20" s="69"/>
      <c r="K20" s="69"/>
      <c r="L20" s="69"/>
      <c r="M20" s="69">
        <v>1</v>
      </c>
      <c r="N20" s="76"/>
      <c r="O20" s="36">
        <v>6</v>
      </c>
      <c r="P20" s="36">
        <v>6</v>
      </c>
      <c r="Q20" s="6">
        <f t="shared" si="11"/>
        <v>3.0649999999999999</v>
      </c>
      <c r="R20" s="30">
        <f t="shared" si="12"/>
        <v>110.34</v>
      </c>
      <c r="S20" s="37"/>
      <c r="T20" s="38"/>
      <c r="U20" s="39"/>
      <c r="V20" s="39"/>
      <c r="W20" s="43"/>
      <c r="X20" s="44"/>
      <c r="Y20" s="42">
        <f t="shared" si="13"/>
        <v>0</v>
      </c>
      <c r="Z20" s="30">
        <f t="shared" si="14"/>
        <v>0</v>
      </c>
      <c r="AA20" s="37"/>
      <c r="AB20" s="38"/>
      <c r="AC20" s="39"/>
      <c r="AD20" s="39"/>
      <c r="AE20" s="37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43"/>
      <c r="AU20" s="44"/>
      <c r="AV20" s="6">
        <f t="shared" si="15"/>
        <v>0</v>
      </c>
      <c r="AW20" s="30">
        <f t="shared" si="16"/>
        <v>0</v>
      </c>
      <c r="AX20" s="49">
        <f t="shared" si="17"/>
        <v>110.34</v>
      </c>
      <c r="AY20" s="8"/>
      <c r="AZ20" s="8"/>
      <c r="BA20" s="8"/>
      <c r="BB20" s="8"/>
      <c r="BC20" s="3"/>
      <c r="BD20" s="3"/>
      <c r="BE20" s="3"/>
      <c r="BF20" s="3"/>
    </row>
    <row r="21" spans="1:58" ht="15.5" x14ac:dyDescent="0.35">
      <c r="A21" t="s">
        <v>40</v>
      </c>
      <c r="B21" s="65" t="s">
        <v>49</v>
      </c>
      <c r="C21" s="66">
        <v>2</v>
      </c>
      <c r="D21" s="67">
        <v>1</v>
      </c>
      <c r="E21" s="68"/>
      <c r="F21" s="68"/>
      <c r="G21" s="66"/>
      <c r="H21" s="67"/>
      <c r="I21" s="67"/>
      <c r="J21" s="69"/>
      <c r="K21" s="69"/>
      <c r="L21" s="69">
        <v>1</v>
      </c>
      <c r="M21" s="69"/>
      <c r="N21" s="76"/>
      <c r="O21" s="36">
        <v>24</v>
      </c>
      <c r="P21" s="36">
        <v>7</v>
      </c>
      <c r="Q21" s="6">
        <f t="shared" ref="Q21:Q23" si="18">((C21*$C$7)+(D21*$D$7)+(E21*$E$7)+(F21*$F$7)+(G21*$G$7)+(H21*$H$7)+(I21*$I$7)+(J21*$J$7)+(K21*$K$7)+(L21*$L$7)+(M21*$M$7)+(N21*$N$7))</f>
        <v>1.7349999999999999</v>
      </c>
      <c r="R21" s="30">
        <f t="shared" ref="R21:R23" si="19">PRODUCT(O21:Q21)</f>
        <v>291.47999999999996</v>
      </c>
      <c r="S21" s="37"/>
      <c r="T21" s="38"/>
      <c r="U21" s="39"/>
      <c r="V21" s="39"/>
      <c r="W21" s="43"/>
      <c r="X21" s="44"/>
      <c r="Y21" s="42">
        <f t="shared" ref="Y21:Y23" si="20">((S21*$S$7)+(T21*$T$7)+(U21*$U$7)+(V21*$V$7))</f>
        <v>0</v>
      </c>
      <c r="Z21" s="30">
        <f t="shared" ref="Z21:Z23" si="21">PRODUCT(W21:Y21)</f>
        <v>0</v>
      </c>
      <c r="AA21" s="37"/>
      <c r="AB21" s="38"/>
      <c r="AC21" s="39"/>
      <c r="AD21" s="39"/>
      <c r="AE21" s="37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43"/>
      <c r="AU21" s="44"/>
      <c r="AV21" s="6">
        <f t="shared" ref="AV21:AV23" si="22">((AA21*$AA$7)+(AB21*$AB$7)+(AC21*$AC$7)+(AD21*$AD$7)+(AE21*$AE$7)+(AF21*$AF$7)+(AG21*$AG$7)+(AH21*$AH$7)+(AI21*$AI$7)+(AJ21*$AJ$7)+(AK21*$AK$7)+(AL21*$AL$7)+(AM21*$AM$7)+(AN21*$AN$7)+(AO21*$AO$7)+(AP21*$AP$7)+(AQ21*$AQ$7)+(AR21*$AR$7)+(AS21*$AS$7))</f>
        <v>0</v>
      </c>
      <c r="AW21" s="30">
        <f t="shared" ref="AW21:AW23" si="23">PRODUCT(AT21:AV21)</f>
        <v>0</v>
      </c>
      <c r="AX21" s="49">
        <f t="shared" ref="AX21:AX23" si="24">AW21+Z21+R21</f>
        <v>291.47999999999996</v>
      </c>
      <c r="AY21" s="8"/>
      <c r="AZ21" s="8"/>
      <c r="BA21" s="8"/>
      <c r="BB21" s="8"/>
      <c r="BC21" s="3"/>
      <c r="BD21" s="3"/>
      <c r="BE21" s="3"/>
      <c r="BF21" s="3"/>
    </row>
    <row r="22" spans="1:58" ht="15.5" x14ac:dyDescent="0.35">
      <c r="A22" t="s">
        <v>40</v>
      </c>
      <c r="B22" s="65" t="s">
        <v>50</v>
      </c>
      <c r="C22" s="66">
        <v>4</v>
      </c>
      <c r="D22" s="67">
        <v>1</v>
      </c>
      <c r="E22" s="68"/>
      <c r="F22" s="68">
        <v>1</v>
      </c>
      <c r="G22" s="66"/>
      <c r="H22" s="67"/>
      <c r="I22" s="67">
        <v>6</v>
      </c>
      <c r="J22" s="69"/>
      <c r="K22" s="69"/>
      <c r="L22" s="69"/>
      <c r="M22" s="69"/>
      <c r="N22" s="76"/>
      <c r="O22" s="36">
        <v>7</v>
      </c>
      <c r="P22" s="36">
        <v>6</v>
      </c>
      <c r="Q22" s="6">
        <f t="shared" si="18"/>
        <v>4.5750000000000002</v>
      </c>
      <c r="R22" s="30">
        <f t="shared" si="19"/>
        <v>192.15</v>
      </c>
      <c r="S22" s="37"/>
      <c r="T22" s="38"/>
      <c r="U22" s="39"/>
      <c r="V22" s="39">
        <v>1</v>
      </c>
      <c r="W22" s="43">
        <v>7</v>
      </c>
      <c r="X22" s="44">
        <v>6</v>
      </c>
      <c r="Y22" s="42">
        <f t="shared" si="20"/>
        <v>1.5</v>
      </c>
      <c r="Z22" s="30">
        <f t="shared" si="21"/>
        <v>63</v>
      </c>
      <c r="AA22" s="37"/>
      <c r="AB22" s="38"/>
      <c r="AC22" s="39"/>
      <c r="AD22" s="39"/>
      <c r="AE22" s="37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43"/>
      <c r="AU22" s="44"/>
      <c r="AV22" s="6">
        <f t="shared" si="22"/>
        <v>0</v>
      </c>
      <c r="AW22" s="30">
        <f t="shared" si="23"/>
        <v>0</v>
      </c>
      <c r="AX22" s="49">
        <f t="shared" si="24"/>
        <v>255.15</v>
      </c>
      <c r="AY22" s="8"/>
      <c r="AZ22" s="8"/>
      <c r="BA22" s="8"/>
      <c r="BB22" s="8"/>
      <c r="BC22" s="3"/>
      <c r="BD22" s="3"/>
      <c r="BE22" s="3"/>
      <c r="BF22" s="3"/>
    </row>
    <row r="23" spans="1:58" ht="15.5" x14ac:dyDescent="0.35">
      <c r="A23" t="s">
        <v>40</v>
      </c>
      <c r="B23" s="65" t="s">
        <v>51</v>
      </c>
      <c r="C23" s="66">
        <v>5</v>
      </c>
      <c r="D23" s="67">
        <v>1</v>
      </c>
      <c r="E23" s="68"/>
      <c r="F23" s="68"/>
      <c r="G23" s="66"/>
      <c r="H23" s="67"/>
      <c r="I23" s="67"/>
      <c r="J23" s="69"/>
      <c r="K23" s="69"/>
      <c r="L23" s="69"/>
      <c r="M23" s="69"/>
      <c r="N23" s="76">
        <v>1</v>
      </c>
      <c r="O23" s="36">
        <v>7</v>
      </c>
      <c r="P23" s="36">
        <v>6</v>
      </c>
      <c r="Q23" s="6">
        <f t="shared" si="18"/>
        <v>3.8149999999999995</v>
      </c>
      <c r="R23" s="30">
        <f t="shared" si="19"/>
        <v>160.22999999999999</v>
      </c>
      <c r="S23" s="37"/>
      <c r="T23" s="38"/>
      <c r="U23" s="39"/>
      <c r="V23" s="39"/>
      <c r="W23" s="43"/>
      <c r="X23" s="44"/>
      <c r="Y23" s="42">
        <f t="shared" si="20"/>
        <v>0</v>
      </c>
      <c r="Z23" s="30">
        <f t="shared" si="21"/>
        <v>0</v>
      </c>
      <c r="AA23" s="37"/>
      <c r="AB23" s="38"/>
      <c r="AC23" s="39"/>
      <c r="AD23" s="39"/>
      <c r="AE23" s="37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43"/>
      <c r="AU23" s="44"/>
      <c r="AV23" s="6">
        <f t="shared" si="22"/>
        <v>0</v>
      </c>
      <c r="AW23" s="30">
        <f t="shared" si="23"/>
        <v>0</v>
      </c>
      <c r="AX23" s="49">
        <f t="shared" si="24"/>
        <v>160.22999999999999</v>
      </c>
      <c r="AY23" s="8"/>
      <c r="AZ23" s="8"/>
      <c r="BA23" s="8"/>
      <c r="BB23" s="8"/>
      <c r="BC23" s="3"/>
      <c r="BD23" s="3"/>
      <c r="BE23" s="3"/>
      <c r="BF23" s="3"/>
    </row>
    <row r="24" spans="1:58" ht="15.5" x14ac:dyDescent="0.35">
      <c r="A24" t="s">
        <v>40</v>
      </c>
      <c r="B24" s="65" t="s">
        <v>51</v>
      </c>
      <c r="C24" s="66">
        <v>5</v>
      </c>
      <c r="D24" s="67">
        <v>1</v>
      </c>
      <c r="E24" s="68"/>
      <c r="F24" s="68"/>
      <c r="G24" s="66"/>
      <c r="H24" s="67"/>
      <c r="I24" s="67"/>
      <c r="J24" s="69"/>
      <c r="K24" s="69"/>
      <c r="L24" s="69"/>
      <c r="M24" s="69"/>
      <c r="N24" s="76">
        <v>1</v>
      </c>
      <c r="O24" s="36">
        <v>7</v>
      </c>
      <c r="P24" s="36">
        <v>6</v>
      </c>
      <c r="Q24" s="6">
        <f t="shared" ref="Q24" si="25">((C24*$C$7)+(D24*$D$7)+(E24*$E$7)+(F24*$F$7)+(G24*$G$7)+(H24*$H$7)+(I24*$I$7)+(J24*$J$7)+(K24*$K$7)+(L24*$L$7)+(M24*$M$7)+(N24*$N$7))</f>
        <v>3.8149999999999995</v>
      </c>
      <c r="R24" s="30">
        <f t="shared" ref="R24" si="26">PRODUCT(O24:Q24)</f>
        <v>160.22999999999999</v>
      </c>
      <c r="S24" s="37"/>
      <c r="T24" s="38"/>
      <c r="U24" s="39"/>
      <c r="V24" s="39"/>
      <c r="W24" s="43"/>
      <c r="X24" s="44"/>
      <c r="Y24" s="42">
        <f t="shared" ref="Y24" si="27">((S24*$S$7)+(T24*$T$7)+(U24*$U$7)+(V24*$V$7))</f>
        <v>0</v>
      </c>
      <c r="Z24" s="30">
        <f t="shared" ref="Z24" si="28">PRODUCT(W24:Y24)</f>
        <v>0</v>
      </c>
      <c r="AA24" s="37"/>
      <c r="AB24" s="38"/>
      <c r="AC24" s="39"/>
      <c r="AD24" s="39">
        <v>1</v>
      </c>
      <c r="AE24" s="37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43">
        <v>24</v>
      </c>
      <c r="AU24" s="44">
        <v>7</v>
      </c>
      <c r="AV24" s="6">
        <f t="shared" ref="AV24" si="29">((AA24*$AA$7)+(AB24*$AB$7)+(AC24*$AC$7)+(AD24*$AD$7)+(AE24*$AE$7)+(AF24*$AF$7)+(AG24*$AG$7)+(AH24*$AH$7)+(AI24*$AI$7)+(AJ24*$AJ$7)+(AK24*$AK$7)+(AL24*$AL$7)+(AM24*$AM$7)+(AN24*$AN$7)+(AO24*$AO$7)+(AP24*$AP$7)+(AQ24*$AQ$7)+(AR24*$AR$7)+(AS24*$AS$7))</f>
        <v>0.45</v>
      </c>
      <c r="AW24" s="30">
        <f t="shared" ref="AW24" si="30">PRODUCT(AT24:AV24)</f>
        <v>75.600000000000009</v>
      </c>
      <c r="AX24" s="49">
        <f t="shared" ref="AX24" si="31">AW24+Z24+R24</f>
        <v>235.82999999999998</v>
      </c>
      <c r="AY24" s="8"/>
      <c r="AZ24" s="8"/>
      <c r="BA24" s="8"/>
      <c r="BB24" s="8"/>
      <c r="BC24" s="3"/>
      <c r="BD24" s="3"/>
      <c r="BE24" s="3"/>
      <c r="BF24" s="3"/>
    </row>
    <row r="25" spans="1:58" ht="15.5" x14ac:dyDescent="0.35">
      <c r="A25" t="s">
        <v>40</v>
      </c>
      <c r="B25" s="65" t="s">
        <v>51</v>
      </c>
      <c r="C25" s="66">
        <v>6</v>
      </c>
      <c r="D25" s="67">
        <v>1</v>
      </c>
      <c r="E25" s="68"/>
      <c r="F25" s="68"/>
      <c r="G25" s="66"/>
      <c r="H25" s="67"/>
      <c r="I25" s="67"/>
      <c r="J25" s="69"/>
      <c r="K25" s="69"/>
      <c r="L25" s="69"/>
      <c r="M25" s="69"/>
      <c r="N25" s="76">
        <v>1</v>
      </c>
      <c r="O25" s="36">
        <v>7</v>
      </c>
      <c r="P25" s="36">
        <v>6</v>
      </c>
      <c r="Q25" s="6">
        <f t="shared" ref="Q25" si="32">((C25*$C$7)+(D25*$D$7)+(E25*$E$7)+(F25*$F$7)+(G25*$G$7)+(H25*$H$7)+(I25*$I$7)+(J25*$J$7)+(K25*$K$7)+(L25*$L$7)+(M25*$M$7)+(N25*$N$7))</f>
        <v>4.1750000000000007</v>
      </c>
      <c r="R25" s="30">
        <f t="shared" ref="R25" si="33">PRODUCT(O25:Q25)</f>
        <v>175.35000000000002</v>
      </c>
      <c r="S25" s="37"/>
      <c r="T25" s="38"/>
      <c r="U25" s="39"/>
      <c r="V25" s="39"/>
      <c r="W25" s="43"/>
      <c r="X25" s="44"/>
      <c r="Y25" s="42">
        <f t="shared" ref="Y25" si="34">((S25*$S$7)+(T25*$T$7)+(U25*$U$7)+(V25*$V$7))</f>
        <v>0</v>
      </c>
      <c r="Z25" s="30">
        <f t="shared" ref="Z25" si="35">PRODUCT(W25:Y25)</f>
        <v>0</v>
      </c>
      <c r="AA25" s="37"/>
      <c r="AB25" s="38"/>
      <c r="AC25" s="39"/>
      <c r="AD25" s="39">
        <v>1</v>
      </c>
      <c r="AE25" s="37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43">
        <v>24</v>
      </c>
      <c r="AU25" s="44">
        <v>7</v>
      </c>
      <c r="AV25" s="6">
        <f t="shared" ref="AV25" si="36">((AA25*$AA$7)+(AB25*$AB$7)+(AC25*$AC$7)+(AD25*$AD$7)+(AE25*$AE$7)+(AF25*$AF$7)+(AG25*$AG$7)+(AH25*$AH$7)+(AI25*$AI$7)+(AJ25*$AJ$7)+(AK25*$AK$7)+(AL25*$AL$7)+(AM25*$AM$7)+(AN25*$AN$7)+(AO25*$AO$7)+(AP25*$AP$7)+(AQ25*$AQ$7)+(AR25*$AR$7)+(AS25*$AS$7))</f>
        <v>0.45</v>
      </c>
      <c r="AW25" s="30">
        <f t="shared" ref="AW25" si="37">PRODUCT(AT25:AV25)</f>
        <v>75.600000000000009</v>
      </c>
      <c r="AX25" s="49">
        <f t="shared" ref="AX25" si="38">AW25+Z25+R25</f>
        <v>250.95000000000005</v>
      </c>
      <c r="AY25" s="8"/>
      <c r="AZ25" s="8"/>
      <c r="BA25" s="8"/>
      <c r="BB25" s="8"/>
      <c r="BC25" s="3"/>
      <c r="BD25" s="3"/>
      <c r="BE25" s="3"/>
      <c r="BF25" s="3"/>
    </row>
    <row r="26" spans="1:58" ht="15.5" x14ac:dyDescent="0.35">
      <c r="A26" t="s">
        <v>40</v>
      </c>
      <c r="B26" s="65" t="s">
        <v>51</v>
      </c>
      <c r="C26" s="66">
        <v>6</v>
      </c>
      <c r="D26" s="67">
        <v>1</v>
      </c>
      <c r="E26" s="68"/>
      <c r="F26" s="68"/>
      <c r="G26" s="66"/>
      <c r="H26" s="67"/>
      <c r="I26" s="67"/>
      <c r="J26" s="69"/>
      <c r="K26" s="69"/>
      <c r="L26" s="69"/>
      <c r="M26" s="69"/>
      <c r="N26" s="76">
        <v>1</v>
      </c>
      <c r="O26" s="36">
        <v>7</v>
      </c>
      <c r="P26" s="36">
        <v>6</v>
      </c>
      <c r="Q26" s="6">
        <f t="shared" ref="Q26:Q27" si="39">((C26*$C$7)+(D26*$D$7)+(E26*$E$7)+(F26*$F$7)+(G26*$G$7)+(H26*$H$7)+(I26*$I$7)+(J26*$J$7)+(K26*$K$7)+(L26*$L$7)+(M26*$M$7)+(N26*$N$7))</f>
        <v>4.1750000000000007</v>
      </c>
      <c r="R26" s="30">
        <f t="shared" ref="R26:R27" si="40">PRODUCT(O26:Q26)</f>
        <v>175.35000000000002</v>
      </c>
      <c r="S26" s="37"/>
      <c r="T26" s="38"/>
      <c r="U26" s="39"/>
      <c r="V26" s="39"/>
      <c r="W26" s="43"/>
      <c r="X26" s="44"/>
      <c r="Y26" s="42">
        <f t="shared" ref="Y26:Y27" si="41">((S26*$S$7)+(T26*$T$7)+(U26*$U$7)+(V26*$V$7))</f>
        <v>0</v>
      </c>
      <c r="Z26" s="30">
        <f t="shared" ref="Z26:Z27" si="42">PRODUCT(W26:Y26)</f>
        <v>0</v>
      </c>
      <c r="AA26" s="37"/>
      <c r="AB26" s="38"/>
      <c r="AC26" s="39"/>
      <c r="AD26" s="39">
        <v>1</v>
      </c>
      <c r="AE26" s="37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43">
        <v>24</v>
      </c>
      <c r="AU26" s="44">
        <v>7</v>
      </c>
      <c r="AV26" s="6">
        <f t="shared" ref="AV26:AV27" si="43">((AA26*$AA$7)+(AB26*$AB$7)+(AC26*$AC$7)+(AD26*$AD$7)+(AE26*$AE$7)+(AF26*$AF$7)+(AG26*$AG$7)+(AH26*$AH$7)+(AI26*$AI$7)+(AJ26*$AJ$7)+(AK26*$AK$7)+(AL26*$AL$7)+(AM26*$AM$7)+(AN26*$AN$7)+(AO26*$AO$7)+(AP26*$AP$7)+(AQ26*$AQ$7)+(AR26*$AR$7)+(AS26*$AS$7))</f>
        <v>0.45</v>
      </c>
      <c r="AW26" s="30">
        <f t="shared" ref="AW26:AW27" si="44">PRODUCT(AT26:AV26)</f>
        <v>75.600000000000009</v>
      </c>
      <c r="AX26" s="49">
        <f t="shared" ref="AX26:AX27" si="45">AW26+Z26+R26</f>
        <v>250.95000000000005</v>
      </c>
      <c r="AY26" s="8"/>
      <c r="AZ26" s="8"/>
      <c r="BA26" s="8"/>
      <c r="BB26" s="8"/>
      <c r="BC26" s="3"/>
      <c r="BD26" s="3"/>
      <c r="BE26" s="3"/>
      <c r="BF26" s="3"/>
    </row>
    <row r="27" spans="1:58" ht="15.5" x14ac:dyDescent="0.35">
      <c r="A27" t="s">
        <v>40</v>
      </c>
      <c r="B27" s="65" t="s">
        <v>51</v>
      </c>
      <c r="C27" s="66">
        <v>6</v>
      </c>
      <c r="D27" s="67">
        <v>1</v>
      </c>
      <c r="E27" s="68"/>
      <c r="F27" s="68"/>
      <c r="G27" s="66"/>
      <c r="H27" s="67"/>
      <c r="I27" s="67"/>
      <c r="J27" s="69"/>
      <c r="K27" s="69"/>
      <c r="L27" s="69"/>
      <c r="M27" s="69"/>
      <c r="N27" s="76">
        <v>1</v>
      </c>
      <c r="O27" s="36">
        <v>7</v>
      </c>
      <c r="P27" s="36">
        <v>6</v>
      </c>
      <c r="Q27" s="6">
        <f t="shared" si="39"/>
        <v>4.1750000000000007</v>
      </c>
      <c r="R27" s="30">
        <f t="shared" si="40"/>
        <v>175.35000000000002</v>
      </c>
      <c r="S27" s="37"/>
      <c r="T27" s="38"/>
      <c r="U27" s="39"/>
      <c r="V27" s="39"/>
      <c r="W27" s="43"/>
      <c r="X27" s="44"/>
      <c r="Y27" s="42">
        <f t="shared" si="41"/>
        <v>0</v>
      </c>
      <c r="Z27" s="30">
        <f t="shared" si="42"/>
        <v>0</v>
      </c>
      <c r="AA27" s="37"/>
      <c r="AB27" s="38"/>
      <c r="AC27" s="39"/>
      <c r="AD27" s="39">
        <v>1</v>
      </c>
      <c r="AE27" s="37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43">
        <v>24</v>
      </c>
      <c r="AU27" s="44">
        <v>7</v>
      </c>
      <c r="AV27" s="6">
        <f t="shared" si="43"/>
        <v>0.45</v>
      </c>
      <c r="AW27" s="30">
        <f t="shared" si="44"/>
        <v>75.600000000000009</v>
      </c>
      <c r="AX27" s="49">
        <f t="shared" si="45"/>
        <v>250.95000000000005</v>
      </c>
      <c r="AY27" s="8"/>
      <c r="AZ27" s="8"/>
      <c r="BA27" s="8"/>
      <c r="BB27" s="8"/>
      <c r="BC27" s="3"/>
      <c r="BD27" s="3"/>
      <c r="BE27" s="3"/>
      <c r="BF27" s="3"/>
    </row>
    <row r="28" spans="1:58" ht="15.5" x14ac:dyDescent="0.35">
      <c r="A28" t="s">
        <v>40</v>
      </c>
      <c r="B28" s="65" t="s">
        <v>51</v>
      </c>
      <c r="C28" s="66">
        <v>6</v>
      </c>
      <c r="D28" s="67">
        <v>1</v>
      </c>
      <c r="E28" s="68"/>
      <c r="F28" s="68"/>
      <c r="G28" s="66"/>
      <c r="H28" s="67"/>
      <c r="I28" s="67"/>
      <c r="J28" s="69"/>
      <c r="K28" s="69"/>
      <c r="L28" s="69"/>
      <c r="M28" s="69"/>
      <c r="N28" s="76">
        <v>1</v>
      </c>
      <c r="O28" s="36">
        <v>7</v>
      </c>
      <c r="P28" s="36">
        <v>6</v>
      </c>
      <c r="Q28" s="6">
        <f t="shared" ref="Q28" si="46">((C28*$C$7)+(D28*$D$7)+(E28*$E$7)+(F28*$F$7)+(G28*$G$7)+(H28*$H$7)+(I28*$I$7)+(J28*$J$7)+(K28*$K$7)+(L28*$L$7)+(M28*$M$7)+(N28*$N$7))</f>
        <v>4.1750000000000007</v>
      </c>
      <c r="R28" s="30">
        <f t="shared" ref="R28" si="47">PRODUCT(O28:Q28)</f>
        <v>175.35000000000002</v>
      </c>
      <c r="S28" s="37"/>
      <c r="T28" s="38"/>
      <c r="U28" s="39"/>
      <c r="V28" s="39"/>
      <c r="W28" s="43"/>
      <c r="X28" s="44"/>
      <c r="Y28" s="42">
        <f t="shared" ref="Y28" si="48">((S28*$S$7)+(T28*$T$7)+(U28*$U$7)+(V28*$V$7))</f>
        <v>0</v>
      </c>
      <c r="Z28" s="30">
        <f t="shared" ref="Z28" si="49">PRODUCT(W28:Y28)</f>
        <v>0</v>
      </c>
      <c r="AA28" s="37"/>
      <c r="AB28" s="38"/>
      <c r="AC28" s="39"/>
      <c r="AD28" s="39">
        <v>1</v>
      </c>
      <c r="AE28" s="37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43">
        <v>24</v>
      </c>
      <c r="AU28" s="44">
        <v>7</v>
      </c>
      <c r="AV28" s="6">
        <f t="shared" ref="AV28" si="50">((AA28*$AA$7)+(AB28*$AB$7)+(AC28*$AC$7)+(AD28*$AD$7)+(AE28*$AE$7)+(AF28*$AF$7)+(AG28*$AG$7)+(AH28*$AH$7)+(AI28*$AI$7)+(AJ28*$AJ$7)+(AK28*$AK$7)+(AL28*$AL$7)+(AM28*$AM$7)+(AN28*$AN$7)+(AO28*$AO$7)+(AP28*$AP$7)+(AQ28*$AQ$7)+(AR28*$AR$7)+(AS28*$AS$7))</f>
        <v>0.45</v>
      </c>
      <c r="AW28" s="30">
        <f t="shared" ref="AW28" si="51">PRODUCT(AT28:AV28)</f>
        <v>75.600000000000009</v>
      </c>
      <c r="AX28" s="49">
        <f t="shared" ref="AX28" si="52">AW28+Z28+R28</f>
        <v>250.95000000000005</v>
      </c>
      <c r="AY28" s="8"/>
      <c r="AZ28" s="8"/>
      <c r="BA28" s="8"/>
      <c r="BB28" s="8"/>
      <c r="BC28" s="3"/>
      <c r="BD28" s="3"/>
      <c r="BE28" s="3"/>
      <c r="BF28" s="3"/>
    </row>
    <row r="29" spans="1:58" ht="15.5" x14ac:dyDescent="0.35">
      <c r="A29" t="s">
        <v>40</v>
      </c>
      <c r="B29" s="65" t="s">
        <v>53</v>
      </c>
      <c r="C29" s="66">
        <v>12</v>
      </c>
      <c r="D29" s="67"/>
      <c r="E29" s="68">
        <v>1</v>
      </c>
      <c r="F29" s="68"/>
      <c r="G29" s="66">
        <v>1</v>
      </c>
      <c r="H29" s="67">
        <v>1</v>
      </c>
      <c r="I29" s="67">
        <v>8</v>
      </c>
      <c r="J29" s="69"/>
      <c r="K29" s="69"/>
      <c r="L29" s="69"/>
      <c r="M29" s="69">
        <v>1</v>
      </c>
      <c r="N29" s="76"/>
      <c r="O29" s="36">
        <v>7</v>
      </c>
      <c r="P29" s="36">
        <v>6</v>
      </c>
      <c r="Q29" s="6">
        <f t="shared" ref="Q29" si="53">((C29*$C$7)+(D29*$D$7)+(E29*$E$7)+(F29*$F$7)+(G29*$G$7)+(H29*$H$7)+(I29*$I$7)+(J29*$J$7)+(K29*$K$7)+(L29*$L$7)+(M29*$M$7)+(N29*$N$7))</f>
        <v>7.77</v>
      </c>
      <c r="R29" s="30">
        <f t="shared" ref="R29" si="54">PRODUCT(O29:Q29)</f>
        <v>326.33999999999997</v>
      </c>
      <c r="S29" s="37"/>
      <c r="T29" s="38"/>
      <c r="U29" s="39"/>
      <c r="V29" s="39"/>
      <c r="W29" s="43"/>
      <c r="X29" s="44"/>
      <c r="Y29" s="42">
        <f t="shared" ref="Y29" si="55">((S29*$S$7)+(T29*$T$7)+(U29*$U$7)+(V29*$V$7))</f>
        <v>0</v>
      </c>
      <c r="Z29" s="30">
        <f t="shared" ref="Z29" si="56">PRODUCT(W29:Y29)</f>
        <v>0</v>
      </c>
      <c r="AA29" s="37"/>
      <c r="AB29" s="38"/>
      <c r="AC29" s="39"/>
      <c r="AD29" s="39">
        <v>1</v>
      </c>
      <c r="AE29" s="37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43">
        <v>24</v>
      </c>
      <c r="AU29" s="44">
        <v>7</v>
      </c>
      <c r="AV29" s="6">
        <f t="shared" ref="AV29" si="57">((AA29*$AA$7)+(AB29*$AB$7)+(AC29*$AC$7)+(AD29*$AD$7)+(AE29*$AE$7)+(AF29*$AF$7)+(AG29*$AG$7)+(AH29*$AH$7)+(AI29*$AI$7)+(AJ29*$AJ$7)+(AK29*$AK$7)+(AL29*$AL$7)+(AM29*$AM$7)+(AN29*$AN$7)+(AO29*$AO$7)+(AP29*$AP$7)+(AQ29*$AQ$7)+(AR29*$AR$7)+(AS29*$AS$7))</f>
        <v>0.45</v>
      </c>
      <c r="AW29" s="30">
        <f t="shared" ref="AW29" si="58">PRODUCT(AT29:AV29)</f>
        <v>75.600000000000009</v>
      </c>
      <c r="AX29" s="49">
        <f t="shared" ref="AX29" si="59">AW29+Z29+R29</f>
        <v>401.94</v>
      </c>
      <c r="AY29" s="8"/>
      <c r="AZ29" s="8"/>
      <c r="BA29" s="8"/>
      <c r="BB29" s="8"/>
      <c r="BC29" s="3"/>
      <c r="BD29" s="3"/>
      <c r="BE29" s="3"/>
      <c r="BF29" s="3"/>
    </row>
    <row r="30" spans="1:58" ht="15.5" x14ac:dyDescent="0.35">
      <c r="A30" t="s">
        <v>40</v>
      </c>
      <c r="B30" s="65" t="s">
        <v>54</v>
      </c>
      <c r="C30" s="66">
        <v>12</v>
      </c>
      <c r="D30" s="67"/>
      <c r="E30" s="68">
        <v>1</v>
      </c>
      <c r="F30" s="68"/>
      <c r="G30" s="66">
        <v>1</v>
      </c>
      <c r="H30" s="67">
        <v>1</v>
      </c>
      <c r="I30" s="67">
        <v>2</v>
      </c>
      <c r="J30" s="69"/>
      <c r="K30" s="69"/>
      <c r="L30" s="69"/>
      <c r="M30" s="69">
        <v>1</v>
      </c>
      <c r="N30" s="76"/>
      <c r="O30" s="36">
        <v>7</v>
      </c>
      <c r="P30" s="36">
        <v>6</v>
      </c>
      <c r="Q30" s="6">
        <f t="shared" ref="Q30" si="60">((C30*$C$7)+(D30*$D$7)+(E30*$E$7)+(F30*$F$7)+(G30*$G$7)+(H30*$H$7)+(I30*$I$7)+(J30*$J$7)+(K30*$K$7)+(L30*$L$7)+(M30*$M$7)+(N30*$N$7))</f>
        <v>6.45</v>
      </c>
      <c r="R30" s="30">
        <f t="shared" ref="R30" si="61">PRODUCT(O30:Q30)</f>
        <v>270.90000000000003</v>
      </c>
      <c r="S30" s="37"/>
      <c r="T30" s="38"/>
      <c r="U30" s="39"/>
      <c r="V30" s="39"/>
      <c r="W30" s="43"/>
      <c r="X30" s="44"/>
      <c r="Y30" s="42">
        <f t="shared" ref="Y30" si="62">((S30*$S$7)+(T30*$T$7)+(U30*$U$7)+(V30*$V$7))</f>
        <v>0</v>
      </c>
      <c r="Z30" s="30">
        <f t="shared" ref="Z30" si="63">PRODUCT(W30:Y30)</f>
        <v>0</v>
      </c>
      <c r="AA30" s="37"/>
      <c r="AB30" s="38"/>
      <c r="AC30" s="39"/>
      <c r="AD30" s="39"/>
      <c r="AE30" s="37"/>
      <c r="AF30" s="38"/>
      <c r="AG30" s="38"/>
      <c r="AH30" s="38"/>
      <c r="AI30" s="38"/>
      <c r="AJ30" s="38"/>
      <c r="AK30" s="38"/>
      <c r="AL30" s="38">
        <v>1</v>
      </c>
      <c r="AM30" s="38"/>
      <c r="AN30" s="38"/>
      <c r="AO30" s="38"/>
      <c r="AP30" s="38"/>
      <c r="AQ30" s="38"/>
      <c r="AR30" s="38"/>
      <c r="AS30" s="38"/>
      <c r="AT30" s="43">
        <v>7</v>
      </c>
      <c r="AU30" s="44">
        <v>6</v>
      </c>
      <c r="AV30" s="6">
        <f t="shared" ref="AV30" si="64">((AA30*$AA$7)+(AB30*$AB$7)+(AC30*$AC$7)+(AD30*$AD$7)+(AE30*$AE$7)+(AF30*$AF$7)+(AG30*$AG$7)+(AH30*$AH$7)+(AI30*$AI$7)+(AJ30*$AJ$7)+(AK30*$AK$7)+(AL30*$AL$7)+(AM30*$AM$7)+(AN30*$AN$7)+(AO30*$AO$7)+(AP30*$AP$7)+(AQ30*$AQ$7)+(AR30*$AR$7)+(AS30*$AS$7))</f>
        <v>1</v>
      </c>
      <c r="AW30" s="30">
        <f t="shared" ref="AW30" si="65">PRODUCT(AT30:AV30)</f>
        <v>42</v>
      </c>
      <c r="AX30" s="49">
        <f t="shared" ref="AX30" si="66">AW30+Z30+R30</f>
        <v>312.90000000000003</v>
      </c>
      <c r="AY30" s="8"/>
      <c r="AZ30" s="8"/>
      <c r="BA30" s="8"/>
      <c r="BB30" s="8"/>
      <c r="BC30" s="3"/>
      <c r="BD30" s="3"/>
      <c r="BE30" s="3"/>
      <c r="BF30" s="3"/>
    </row>
    <row r="31" spans="1:58" ht="15.5" x14ac:dyDescent="0.35">
      <c r="A31" t="s">
        <v>40</v>
      </c>
      <c r="B31" s="65" t="s">
        <v>56</v>
      </c>
      <c r="C31" s="66">
        <v>8</v>
      </c>
      <c r="D31" s="67">
        <v>2</v>
      </c>
      <c r="E31" s="68"/>
      <c r="F31" s="68"/>
      <c r="G31" s="66">
        <v>1</v>
      </c>
      <c r="H31" s="67">
        <v>1</v>
      </c>
      <c r="I31" s="67">
        <v>2</v>
      </c>
      <c r="J31" s="69"/>
      <c r="K31" s="69"/>
      <c r="L31" s="69"/>
      <c r="M31" s="69">
        <v>1</v>
      </c>
      <c r="N31" s="76"/>
      <c r="O31" s="36">
        <v>6</v>
      </c>
      <c r="P31" s="36">
        <v>6</v>
      </c>
      <c r="Q31" s="6">
        <f t="shared" ref="Q31:Q35" si="67">((C31*$C$7)+(D31*$D$7)+(E31*$E$7)+(F31*$F$7)+(G31*$G$7)+(H31*$H$7)+(I31*$I$7)+(J31*$J$7)+(K31*$K$7)+(L31*$L$7)+(M31*$M$7)+(N31*$N$7))</f>
        <v>4.74</v>
      </c>
      <c r="R31" s="30">
        <f t="shared" ref="R31:R35" si="68">PRODUCT(O31:Q31)</f>
        <v>170.64000000000001</v>
      </c>
      <c r="S31" s="37"/>
      <c r="T31" s="38">
        <v>1</v>
      </c>
      <c r="U31" s="39"/>
      <c r="V31" s="39"/>
      <c r="W31" s="43">
        <v>6</v>
      </c>
      <c r="X31" s="44">
        <v>6</v>
      </c>
      <c r="Y31" s="42">
        <f t="shared" ref="Y31:Y35" si="69">((S31*$S$7)+(T31*$T$7)+(U31*$U$7)+(V31*$V$7))</f>
        <v>0.3</v>
      </c>
      <c r="Z31" s="30">
        <f t="shared" ref="Z31:Z35" si="70">PRODUCT(W31:Y31)</f>
        <v>10.799999999999999</v>
      </c>
      <c r="AA31" s="37"/>
      <c r="AB31" s="38"/>
      <c r="AC31" s="39"/>
      <c r="AD31" s="39"/>
      <c r="AE31" s="37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43"/>
      <c r="AU31" s="44"/>
      <c r="AV31" s="6">
        <f t="shared" ref="AV31:AV35" si="71">((AA31*$AA$7)+(AB31*$AB$7)+(AC31*$AC$7)+(AD31*$AD$7)+(AE31*$AE$7)+(AF31*$AF$7)+(AG31*$AG$7)+(AH31*$AH$7)+(AI31*$AI$7)+(AJ31*$AJ$7)+(AK31*$AK$7)+(AL31*$AL$7)+(AM31*$AM$7)+(AN31*$AN$7)+(AO31*$AO$7)+(AP31*$AP$7)+(AQ31*$AQ$7)+(AR31*$AR$7)+(AS31*$AS$7))</f>
        <v>0</v>
      </c>
      <c r="AW31" s="30">
        <f t="shared" ref="AW31:AW35" si="72">PRODUCT(AT31:AV31)</f>
        <v>0</v>
      </c>
      <c r="AX31" s="49">
        <f t="shared" ref="AX31:AX35" si="73">AW31+Z31+R31</f>
        <v>181.44000000000003</v>
      </c>
      <c r="AY31" s="8"/>
      <c r="AZ31" s="8"/>
      <c r="BA31" s="8"/>
      <c r="BB31" s="8"/>
      <c r="BC31" s="3"/>
      <c r="BD31" s="3"/>
      <c r="BE31" s="3"/>
      <c r="BF31" s="3"/>
    </row>
    <row r="32" spans="1:58" ht="15.5" x14ac:dyDescent="0.35">
      <c r="A32" t="s">
        <v>40</v>
      </c>
      <c r="B32" s="65" t="s">
        <v>57</v>
      </c>
      <c r="C32" s="66">
        <v>4</v>
      </c>
      <c r="D32" s="67">
        <v>1</v>
      </c>
      <c r="E32" s="68"/>
      <c r="F32" s="68">
        <v>1</v>
      </c>
      <c r="G32" s="66"/>
      <c r="H32" s="67"/>
      <c r="I32" s="67">
        <v>6</v>
      </c>
      <c r="J32" s="69"/>
      <c r="K32" s="69"/>
      <c r="L32" s="69">
        <v>1</v>
      </c>
      <c r="M32" s="69"/>
      <c r="N32" s="76"/>
      <c r="O32" s="36">
        <v>6</v>
      </c>
      <c r="P32" s="36">
        <v>6</v>
      </c>
      <c r="Q32" s="6">
        <f t="shared" si="67"/>
        <v>5.5750000000000002</v>
      </c>
      <c r="R32" s="30">
        <f>PRODUCT(O32:Q32)</f>
        <v>200.70000000000002</v>
      </c>
      <c r="S32" s="37"/>
      <c r="T32" s="38"/>
      <c r="U32" s="39"/>
      <c r="V32" s="39">
        <v>1</v>
      </c>
      <c r="W32" s="43">
        <v>6</v>
      </c>
      <c r="X32" s="44">
        <v>6</v>
      </c>
      <c r="Y32" s="42">
        <f t="shared" si="69"/>
        <v>1.5</v>
      </c>
      <c r="Z32" s="30">
        <f t="shared" si="70"/>
        <v>54</v>
      </c>
      <c r="AA32" s="37"/>
      <c r="AB32" s="38"/>
      <c r="AC32" s="39"/>
      <c r="AD32" s="39"/>
      <c r="AE32" s="37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43"/>
      <c r="AU32" s="44"/>
      <c r="AV32" s="6">
        <f t="shared" si="71"/>
        <v>0</v>
      </c>
      <c r="AW32" s="30">
        <f t="shared" si="72"/>
        <v>0</v>
      </c>
      <c r="AX32" s="49">
        <f t="shared" si="73"/>
        <v>254.70000000000002</v>
      </c>
      <c r="AY32" s="8"/>
      <c r="AZ32" s="8"/>
      <c r="BA32" s="8"/>
      <c r="BB32" s="8"/>
      <c r="BC32" s="3"/>
      <c r="BD32" s="3"/>
      <c r="BE32" s="3"/>
      <c r="BF32" s="3"/>
    </row>
    <row r="33" spans="1:58" ht="15.5" x14ac:dyDescent="0.35">
      <c r="A33" t="s">
        <v>40</v>
      </c>
      <c r="B33" s="65" t="s">
        <v>58</v>
      </c>
      <c r="C33" s="66">
        <v>4</v>
      </c>
      <c r="D33" s="67">
        <v>1</v>
      </c>
      <c r="E33" s="68">
        <v>1</v>
      </c>
      <c r="F33" s="68">
        <v>1</v>
      </c>
      <c r="G33" s="66"/>
      <c r="H33" s="67"/>
      <c r="I33" s="67">
        <v>5</v>
      </c>
      <c r="J33" s="69"/>
      <c r="K33" s="69"/>
      <c r="L33" s="69"/>
      <c r="M33" s="69">
        <v>1</v>
      </c>
      <c r="N33" s="76"/>
      <c r="O33" s="36">
        <v>6</v>
      </c>
      <c r="P33" s="36">
        <v>6</v>
      </c>
      <c r="Q33" s="6">
        <f t="shared" si="67"/>
        <v>5.6549999999999994</v>
      </c>
      <c r="R33" s="30">
        <f>PRODUCT(O33:Q33)</f>
        <v>203.57999999999998</v>
      </c>
      <c r="S33" s="37"/>
      <c r="T33" s="38"/>
      <c r="U33" s="39"/>
      <c r="V33" s="39">
        <v>1</v>
      </c>
      <c r="W33" s="43">
        <v>6</v>
      </c>
      <c r="X33" s="44">
        <v>6</v>
      </c>
      <c r="Y33" s="42">
        <f t="shared" si="69"/>
        <v>1.5</v>
      </c>
      <c r="Z33" s="30">
        <f t="shared" si="70"/>
        <v>54</v>
      </c>
      <c r="AA33" s="37"/>
      <c r="AB33" s="38"/>
      <c r="AC33" s="39"/>
      <c r="AD33" s="39"/>
      <c r="AE33" s="37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43"/>
      <c r="AU33" s="44"/>
      <c r="AV33" s="6">
        <f t="shared" si="71"/>
        <v>0</v>
      </c>
      <c r="AW33" s="30">
        <f t="shared" si="72"/>
        <v>0</v>
      </c>
      <c r="AX33" s="49">
        <f t="shared" si="73"/>
        <v>257.58</v>
      </c>
      <c r="AY33" s="8"/>
      <c r="AZ33" s="8"/>
      <c r="BA33" s="8"/>
      <c r="BB33" s="8"/>
      <c r="BC33" s="3"/>
      <c r="BD33" s="3"/>
      <c r="BE33" s="3"/>
      <c r="BF33" s="3"/>
    </row>
    <row r="34" spans="1:58" ht="15.5" x14ac:dyDescent="0.35">
      <c r="A34" t="s">
        <v>40</v>
      </c>
      <c r="B34" s="65" t="s">
        <v>59</v>
      </c>
      <c r="C34" s="66">
        <v>2</v>
      </c>
      <c r="D34" s="67">
        <v>1</v>
      </c>
      <c r="E34" s="68"/>
      <c r="F34" s="68">
        <v>2</v>
      </c>
      <c r="G34" s="66"/>
      <c r="H34" s="67"/>
      <c r="I34" s="67">
        <v>1</v>
      </c>
      <c r="J34" s="69"/>
      <c r="K34" s="69"/>
      <c r="L34" s="69"/>
      <c r="M34" s="69">
        <v>1</v>
      </c>
      <c r="N34" s="76"/>
      <c r="O34" s="36">
        <v>6</v>
      </c>
      <c r="P34" s="36">
        <v>6</v>
      </c>
      <c r="Q34" s="6">
        <f t="shared" si="67"/>
        <v>5.5549999999999997</v>
      </c>
      <c r="R34" s="30">
        <f t="shared" si="68"/>
        <v>199.98</v>
      </c>
      <c r="S34" s="37"/>
      <c r="T34" s="38"/>
      <c r="U34" s="39"/>
      <c r="V34" s="39"/>
      <c r="W34" s="43"/>
      <c r="X34" s="44"/>
      <c r="Y34" s="42">
        <f t="shared" si="69"/>
        <v>0</v>
      </c>
      <c r="Z34" s="30">
        <f t="shared" si="70"/>
        <v>0</v>
      </c>
      <c r="AA34" s="37"/>
      <c r="AB34" s="38"/>
      <c r="AC34" s="39"/>
      <c r="AD34" s="39"/>
      <c r="AE34" s="37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43"/>
      <c r="AU34" s="44"/>
      <c r="AV34" s="6">
        <f t="shared" si="71"/>
        <v>0</v>
      </c>
      <c r="AW34" s="30">
        <f t="shared" si="72"/>
        <v>0</v>
      </c>
      <c r="AX34" s="49">
        <f t="shared" si="73"/>
        <v>199.98</v>
      </c>
      <c r="AY34" s="8"/>
      <c r="AZ34" s="8"/>
      <c r="BA34" s="8"/>
      <c r="BB34" s="8"/>
      <c r="BC34" s="3"/>
      <c r="BD34" s="3"/>
      <c r="BE34" s="3"/>
      <c r="BF34" s="3"/>
    </row>
    <row r="35" spans="1:58" ht="15.5" x14ac:dyDescent="0.35">
      <c r="A35" t="s">
        <v>40</v>
      </c>
      <c r="B35" s="65" t="s">
        <v>60</v>
      </c>
      <c r="C35" s="66">
        <v>8</v>
      </c>
      <c r="D35" s="67"/>
      <c r="E35" s="68">
        <v>1</v>
      </c>
      <c r="F35" s="68"/>
      <c r="G35" s="66">
        <v>1</v>
      </c>
      <c r="H35" s="67">
        <v>1</v>
      </c>
      <c r="I35" s="67">
        <v>32</v>
      </c>
      <c r="J35" s="69"/>
      <c r="K35" s="69"/>
      <c r="L35" s="69"/>
      <c r="M35" s="69">
        <v>1</v>
      </c>
      <c r="N35" s="76"/>
      <c r="O35" s="36">
        <v>6</v>
      </c>
      <c r="P35" s="36">
        <v>6</v>
      </c>
      <c r="Q35" s="6">
        <f t="shared" si="67"/>
        <v>11.61</v>
      </c>
      <c r="R35" s="30">
        <f t="shared" si="68"/>
        <v>417.96</v>
      </c>
      <c r="S35" s="37"/>
      <c r="T35" s="38"/>
      <c r="U35" s="39"/>
      <c r="V35" s="39"/>
      <c r="W35" s="43"/>
      <c r="X35" s="44"/>
      <c r="Y35" s="42">
        <f t="shared" si="69"/>
        <v>0</v>
      </c>
      <c r="Z35" s="30">
        <f t="shared" si="70"/>
        <v>0</v>
      </c>
      <c r="AA35" s="37"/>
      <c r="AB35" s="38"/>
      <c r="AC35" s="39"/>
      <c r="AD35" s="39"/>
      <c r="AE35" s="37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43"/>
      <c r="AU35" s="44"/>
      <c r="AV35" s="6">
        <f t="shared" si="71"/>
        <v>0</v>
      </c>
      <c r="AW35" s="30">
        <f t="shared" si="72"/>
        <v>0</v>
      </c>
      <c r="AX35" s="49">
        <f t="shared" si="73"/>
        <v>417.96</v>
      </c>
      <c r="AY35" s="8"/>
      <c r="AZ35" s="8"/>
      <c r="BA35" s="8"/>
      <c r="BB35" s="8"/>
      <c r="BC35" s="3"/>
      <c r="BD35" s="3"/>
      <c r="BE35" s="3"/>
      <c r="BF35" s="3"/>
    </row>
    <row r="36" spans="1:58" ht="15.5" x14ac:dyDescent="0.35">
      <c r="A36" t="s">
        <v>40</v>
      </c>
      <c r="B36" s="65" t="s">
        <v>60</v>
      </c>
      <c r="C36" s="66">
        <v>8</v>
      </c>
      <c r="D36" s="67"/>
      <c r="E36" s="68">
        <v>1</v>
      </c>
      <c r="F36" s="68"/>
      <c r="G36" s="66">
        <v>1</v>
      </c>
      <c r="H36" s="67">
        <v>1</v>
      </c>
      <c r="I36" s="67">
        <v>32</v>
      </c>
      <c r="J36" s="69"/>
      <c r="K36" s="69"/>
      <c r="L36" s="69"/>
      <c r="M36" s="69">
        <v>1</v>
      </c>
      <c r="N36" s="76"/>
      <c r="O36" s="36">
        <v>6</v>
      </c>
      <c r="P36" s="36">
        <v>6</v>
      </c>
      <c r="Q36" s="6">
        <f t="shared" ref="Q36" si="74">((C36*$C$7)+(D36*$D$7)+(E36*$E$7)+(F36*$F$7)+(G36*$G$7)+(H36*$H$7)+(I36*$I$7)+(J36*$J$7)+(K36*$K$7)+(L36*$L$7)+(M36*$M$7)+(N36*$N$7))</f>
        <v>11.61</v>
      </c>
      <c r="R36" s="30">
        <f t="shared" ref="R36" si="75">PRODUCT(O36:Q36)</f>
        <v>417.96</v>
      </c>
      <c r="S36" s="37"/>
      <c r="T36" s="38"/>
      <c r="U36" s="39"/>
      <c r="V36" s="39"/>
      <c r="W36" s="43"/>
      <c r="X36" s="44"/>
      <c r="Y36" s="42">
        <f t="shared" ref="Y36" si="76">((S36*$S$7)+(T36*$T$7)+(U36*$U$7)+(V36*$V$7))</f>
        <v>0</v>
      </c>
      <c r="Z36" s="30">
        <f t="shared" ref="Z36" si="77">PRODUCT(W36:Y36)</f>
        <v>0</v>
      </c>
      <c r="AA36" s="37"/>
      <c r="AB36" s="38"/>
      <c r="AC36" s="39"/>
      <c r="AD36" s="39"/>
      <c r="AE36" s="37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43"/>
      <c r="AU36" s="44"/>
      <c r="AV36" s="6">
        <f t="shared" ref="AV36" si="78">((AA36*$AA$7)+(AB36*$AB$7)+(AC36*$AC$7)+(AD36*$AD$7)+(AE36*$AE$7)+(AF36*$AF$7)+(AG36*$AG$7)+(AH36*$AH$7)+(AI36*$AI$7)+(AJ36*$AJ$7)+(AK36*$AK$7)+(AL36*$AL$7)+(AM36*$AM$7)+(AN36*$AN$7)+(AO36*$AO$7)+(AP36*$AP$7)+(AQ36*$AQ$7)+(AR36*$AR$7)+(AS36*$AS$7))</f>
        <v>0</v>
      </c>
      <c r="AW36" s="30">
        <f t="shared" ref="AW36" si="79">PRODUCT(AT36:AV36)</f>
        <v>0</v>
      </c>
      <c r="AX36" s="49">
        <f t="shared" ref="AX36" si="80">AW36+Z36+R36</f>
        <v>417.96</v>
      </c>
      <c r="AY36" s="8"/>
      <c r="AZ36" s="8"/>
      <c r="BA36" s="8"/>
      <c r="BB36" s="8"/>
      <c r="BC36" s="3"/>
      <c r="BD36" s="3"/>
      <c r="BE36" s="3"/>
      <c r="BF36" s="3"/>
    </row>
    <row r="37" spans="1:58" ht="15.5" x14ac:dyDescent="0.35">
      <c r="A37" t="s">
        <v>40</v>
      </c>
      <c r="B37" s="65" t="s">
        <v>61</v>
      </c>
      <c r="C37" s="66">
        <v>8</v>
      </c>
      <c r="D37" s="67"/>
      <c r="E37" s="68">
        <v>1</v>
      </c>
      <c r="F37" s="68"/>
      <c r="G37" s="66">
        <v>1</v>
      </c>
      <c r="H37" s="67">
        <v>1</v>
      </c>
      <c r="I37" s="67">
        <v>32</v>
      </c>
      <c r="J37" s="69"/>
      <c r="K37" s="69"/>
      <c r="L37" s="69"/>
      <c r="M37" s="69">
        <v>1</v>
      </c>
      <c r="N37" s="76"/>
      <c r="O37" s="36">
        <v>9</v>
      </c>
      <c r="P37" s="36">
        <v>6</v>
      </c>
      <c r="Q37" s="6">
        <f t="shared" ref="Q37" si="81">((C37*$C$7)+(D37*$D$7)+(E37*$E$7)+(F37*$F$7)+(G37*$G$7)+(H37*$H$7)+(I37*$I$7)+(J37*$J$7)+(K37*$K$7)+(L37*$L$7)+(M37*$M$7)+(N37*$N$7))</f>
        <v>11.61</v>
      </c>
      <c r="R37" s="30">
        <f t="shared" ref="R37" si="82">PRODUCT(O37:Q37)</f>
        <v>626.93999999999994</v>
      </c>
      <c r="S37" s="37"/>
      <c r="T37" s="38"/>
      <c r="U37" s="39"/>
      <c r="V37" s="39"/>
      <c r="W37" s="43"/>
      <c r="X37" s="44"/>
      <c r="Y37" s="42">
        <f t="shared" ref="Y37" si="83">((S37*$S$7)+(T37*$T$7)+(U37*$U$7)+(V37*$V$7))</f>
        <v>0</v>
      </c>
      <c r="Z37" s="30">
        <f t="shared" ref="Z37" si="84">PRODUCT(W37:Y37)</f>
        <v>0</v>
      </c>
      <c r="AA37" s="37"/>
      <c r="AB37" s="38"/>
      <c r="AC37" s="39"/>
      <c r="AD37" s="39"/>
      <c r="AE37" s="37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43"/>
      <c r="AU37" s="44"/>
      <c r="AV37" s="6">
        <f t="shared" ref="AV37" si="85">((AA37*$AA$7)+(AB37*$AB$7)+(AC37*$AC$7)+(AD37*$AD$7)+(AE37*$AE$7)+(AF37*$AF$7)+(AG37*$AG$7)+(AH37*$AH$7)+(AI37*$AI$7)+(AJ37*$AJ$7)+(AK37*$AK$7)+(AL37*$AL$7)+(AM37*$AM$7)+(AN37*$AN$7)+(AO37*$AO$7)+(AP37*$AP$7)+(AQ37*$AQ$7)+(AR37*$AR$7)+(AS37*$AS$7))</f>
        <v>0</v>
      </c>
      <c r="AW37" s="30">
        <f t="shared" ref="AW37" si="86">PRODUCT(AT37:AV37)</f>
        <v>0</v>
      </c>
      <c r="AX37" s="49">
        <f t="shared" ref="AX37" si="87">AW37+Z37+R37</f>
        <v>626.93999999999994</v>
      </c>
      <c r="AY37" s="8"/>
      <c r="AZ37" s="8"/>
      <c r="BA37" s="8"/>
      <c r="BB37" s="8"/>
      <c r="BC37" s="3"/>
      <c r="BD37" s="3"/>
      <c r="BE37" s="3"/>
      <c r="BF37" s="3"/>
    </row>
    <row r="38" spans="1:58" ht="15.5" x14ac:dyDescent="0.35">
      <c r="A38" t="s">
        <v>40</v>
      </c>
      <c r="B38" s="65" t="s">
        <v>61</v>
      </c>
      <c r="C38" s="66">
        <v>8</v>
      </c>
      <c r="D38" s="67"/>
      <c r="E38" s="68">
        <v>1</v>
      </c>
      <c r="F38" s="68"/>
      <c r="G38" s="66">
        <v>1</v>
      </c>
      <c r="H38" s="67">
        <v>1</v>
      </c>
      <c r="I38" s="67">
        <v>32</v>
      </c>
      <c r="J38" s="69"/>
      <c r="K38" s="69"/>
      <c r="L38" s="69"/>
      <c r="M38" s="69">
        <v>1</v>
      </c>
      <c r="N38" s="76"/>
      <c r="O38" s="36">
        <v>9</v>
      </c>
      <c r="P38" s="36">
        <v>6</v>
      </c>
      <c r="Q38" s="6">
        <f t="shared" ref="Q38:Q39" si="88">((C38*$C$7)+(D38*$D$7)+(E38*$E$7)+(F38*$F$7)+(G38*$G$7)+(H38*$H$7)+(I38*$I$7)+(J38*$J$7)+(K38*$K$7)+(L38*$L$7)+(M38*$M$7)+(N38*$N$7))</f>
        <v>11.61</v>
      </c>
      <c r="R38" s="30">
        <f t="shared" ref="R38:R39" si="89">PRODUCT(O38:Q38)</f>
        <v>626.93999999999994</v>
      </c>
      <c r="S38" s="37"/>
      <c r="T38" s="38"/>
      <c r="U38" s="39"/>
      <c r="V38" s="39"/>
      <c r="W38" s="43"/>
      <c r="X38" s="44"/>
      <c r="Y38" s="42">
        <f t="shared" ref="Y38:Y39" si="90">((S38*$S$7)+(T38*$T$7)+(U38*$U$7)+(V38*$V$7))</f>
        <v>0</v>
      </c>
      <c r="Z38" s="30">
        <f t="shared" ref="Z38:Z39" si="91">PRODUCT(W38:Y38)</f>
        <v>0</v>
      </c>
      <c r="AA38" s="37"/>
      <c r="AB38" s="38"/>
      <c r="AC38" s="39"/>
      <c r="AD38" s="39"/>
      <c r="AE38" s="37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43"/>
      <c r="AU38" s="44"/>
      <c r="AV38" s="6">
        <f t="shared" ref="AV38:AV39" si="92">((AA38*$AA$7)+(AB38*$AB$7)+(AC38*$AC$7)+(AD38*$AD$7)+(AE38*$AE$7)+(AF38*$AF$7)+(AG38*$AG$7)+(AH38*$AH$7)+(AI38*$AI$7)+(AJ38*$AJ$7)+(AK38*$AK$7)+(AL38*$AL$7)+(AM38*$AM$7)+(AN38*$AN$7)+(AO38*$AO$7)+(AP38*$AP$7)+(AQ38*$AQ$7)+(AR38*$AR$7)+(AS38*$AS$7))</f>
        <v>0</v>
      </c>
      <c r="AW38" s="30">
        <f t="shared" ref="AW38:AW39" si="93">PRODUCT(AT38:AV38)</f>
        <v>0</v>
      </c>
      <c r="AX38" s="49">
        <f t="shared" ref="AX38:AX39" si="94">AW38+Z38+R38</f>
        <v>626.93999999999994</v>
      </c>
      <c r="AY38" s="8"/>
      <c r="AZ38" s="8"/>
      <c r="BA38" s="8"/>
      <c r="BB38" s="8"/>
      <c r="BC38" s="3"/>
      <c r="BD38" s="3"/>
      <c r="BE38" s="3"/>
      <c r="BF38" s="3"/>
    </row>
    <row r="39" spans="1:58" ht="15.5" x14ac:dyDescent="0.35">
      <c r="A39" t="s">
        <v>41</v>
      </c>
      <c r="B39" s="65" t="s">
        <v>43</v>
      </c>
      <c r="C39" s="66">
        <v>8</v>
      </c>
      <c r="D39" s="67">
        <v>1</v>
      </c>
      <c r="E39" s="68"/>
      <c r="F39" s="68"/>
      <c r="G39" s="66">
        <v>1</v>
      </c>
      <c r="H39" s="67">
        <v>1</v>
      </c>
      <c r="I39" s="67">
        <v>1</v>
      </c>
      <c r="J39" s="69"/>
      <c r="K39" s="69"/>
      <c r="L39" s="69"/>
      <c r="M39" s="69">
        <v>1</v>
      </c>
      <c r="N39" s="76"/>
      <c r="O39" s="36">
        <v>6</v>
      </c>
      <c r="P39" s="36">
        <v>6</v>
      </c>
      <c r="Q39" s="6">
        <f t="shared" si="88"/>
        <v>4.5050000000000008</v>
      </c>
      <c r="R39" s="30">
        <f t="shared" si="89"/>
        <v>162.18000000000004</v>
      </c>
      <c r="S39" s="37"/>
      <c r="T39" s="38"/>
      <c r="U39" s="39"/>
      <c r="V39" s="39"/>
      <c r="W39" s="43"/>
      <c r="X39" s="44"/>
      <c r="Y39" s="42">
        <f t="shared" si="90"/>
        <v>0</v>
      </c>
      <c r="Z39" s="30">
        <f t="shared" si="91"/>
        <v>0</v>
      </c>
      <c r="AA39" s="37"/>
      <c r="AB39" s="38"/>
      <c r="AC39" s="39"/>
      <c r="AD39" s="39"/>
      <c r="AE39" s="37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43"/>
      <c r="AU39" s="44"/>
      <c r="AV39" s="6">
        <f t="shared" si="92"/>
        <v>0</v>
      </c>
      <c r="AW39" s="30">
        <f t="shared" si="93"/>
        <v>0</v>
      </c>
      <c r="AX39" s="49">
        <f t="shared" si="94"/>
        <v>162.18000000000004</v>
      </c>
      <c r="AY39" s="8"/>
      <c r="AZ39" s="8"/>
      <c r="BA39" s="8"/>
      <c r="BB39" s="8"/>
      <c r="BC39" s="3"/>
      <c r="BD39" s="3"/>
      <c r="BE39" s="3"/>
      <c r="BF39" s="3"/>
    </row>
    <row r="40" spans="1:58" ht="15.5" x14ac:dyDescent="0.35">
      <c r="A40" t="s">
        <v>41</v>
      </c>
      <c r="B40" s="65" t="s">
        <v>43</v>
      </c>
      <c r="C40" s="66">
        <v>8</v>
      </c>
      <c r="D40" s="67">
        <v>1</v>
      </c>
      <c r="E40" s="68"/>
      <c r="F40" s="68"/>
      <c r="G40" s="66">
        <v>1</v>
      </c>
      <c r="H40" s="67">
        <v>1</v>
      </c>
      <c r="I40" s="67">
        <v>1</v>
      </c>
      <c r="J40" s="69"/>
      <c r="K40" s="69"/>
      <c r="L40" s="69"/>
      <c r="M40" s="69">
        <v>1</v>
      </c>
      <c r="N40" s="76"/>
      <c r="O40" s="36">
        <v>6</v>
      </c>
      <c r="P40" s="36">
        <v>6</v>
      </c>
      <c r="Q40" s="6">
        <f t="shared" ref="Q40:Q48" si="95">((C40*$C$7)+(D40*$D$7)+(E40*$E$7)+(F40*$F$7)+(G40*$G$7)+(H40*$H$7)+(I40*$I$7)+(J40*$J$7)+(K40*$K$7)+(L40*$L$7)+(M40*$M$7)+(N40*$N$7))</f>
        <v>4.5050000000000008</v>
      </c>
      <c r="R40" s="30">
        <f t="shared" ref="R40:R48" si="96">PRODUCT(O40:Q40)</f>
        <v>162.18000000000004</v>
      </c>
      <c r="S40" s="37"/>
      <c r="T40" s="38"/>
      <c r="U40" s="39"/>
      <c r="V40" s="39"/>
      <c r="W40" s="43"/>
      <c r="X40" s="44"/>
      <c r="Y40" s="42">
        <f t="shared" ref="Y40:Y48" si="97">((S40*$S$7)+(T40*$T$7)+(U40*$U$7)+(V40*$V$7))</f>
        <v>0</v>
      </c>
      <c r="Z40" s="30">
        <f t="shared" ref="Z40:Z48" si="98">PRODUCT(W40:Y40)</f>
        <v>0</v>
      </c>
      <c r="AA40" s="37"/>
      <c r="AB40" s="38"/>
      <c r="AC40" s="39"/>
      <c r="AD40" s="39"/>
      <c r="AE40" s="37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43"/>
      <c r="AU40" s="44"/>
      <c r="AV40" s="6">
        <f t="shared" ref="AV40:AV48" si="99">((AA40*$AA$7)+(AB40*$AB$7)+(AC40*$AC$7)+(AD40*$AD$7)+(AE40*$AE$7)+(AF40*$AF$7)+(AG40*$AG$7)+(AH40*$AH$7)+(AI40*$AI$7)+(AJ40*$AJ$7)+(AK40*$AK$7)+(AL40*$AL$7)+(AM40*$AM$7)+(AN40*$AN$7)+(AO40*$AO$7)+(AP40*$AP$7)+(AQ40*$AQ$7)+(AR40*$AR$7)+(AS40*$AS$7))</f>
        <v>0</v>
      </c>
      <c r="AW40" s="30">
        <f t="shared" ref="AW40:AW48" si="100">PRODUCT(AT40:AV40)</f>
        <v>0</v>
      </c>
      <c r="AX40" s="49">
        <f t="shared" ref="AX40:AX48" si="101">AW40+Z40+R40</f>
        <v>162.18000000000004</v>
      </c>
      <c r="AY40" s="8"/>
      <c r="AZ40" s="8"/>
      <c r="BA40" s="8"/>
      <c r="BB40" s="8"/>
      <c r="BC40" s="3"/>
      <c r="BD40" s="3"/>
      <c r="BE40" s="3"/>
      <c r="BF40" s="3"/>
    </row>
    <row r="41" spans="1:58" ht="15.5" x14ac:dyDescent="0.35">
      <c r="A41" t="s">
        <v>41</v>
      </c>
      <c r="B41" s="65" t="s">
        <v>43</v>
      </c>
      <c r="C41" s="66">
        <v>4</v>
      </c>
      <c r="D41" s="67">
        <v>1</v>
      </c>
      <c r="E41" s="68"/>
      <c r="F41" s="68"/>
      <c r="G41" s="66">
        <v>1</v>
      </c>
      <c r="H41" s="67">
        <v>1</v>
      </c>
      <c r="I41" s="67">
        <v>1</v>
      </c>
      <c r="J41" s="69"/>
      <c r="K41" s="69"/>
      <c r="L41" s="69"/>
      <c r="M41" s="69">
        <v>1</v>
      </c>
      <c r="N41" s="76"/>
      <c r="O41" s="36">
        <v>6</v>
      </c>
      <c r="P41" s="36">
        <v>6</v>
      </c>
      <c r="Q41" s="6">
        <f t="shared" si="95"/>
        <v>3.0649999999999999</v>
      </c>
      <c r="R41" s="30">
        <f t="shared" si="96"/>
        <v>110.34</v>
      </c>
      <c r="S41" s="37"/>
      <c r="T41" s="38"/>
      <c r="U41" s="39"/>
      <c r="V41" s="39"/>
      <c r="W41" s="43"/>
      <c r="X41" s="44"/>
      <c r="Y41" s="42">
        <f t="shared" si="97"/>
        <v>0</v>
      </c>
      <c r="Z41" s="30">
        <f t="shared" si="98"/>
        <v>0</v>
      </c>
      <c r="AA41" s="37"/>
      <c r="AB41" s="38"/>
      <c r="AC41" s="39"/>
      <c r="AD41" s="39"/>
      <c r="AE41" s="37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43"/>
      <c r="AU41" s="44"/>
      <c r="AV41" s="6">
        <f t="shared" si="99"/>
        <v>0</v>
      </c>
      <c r="AW41" s="30">
        <f t="shared" si="100"/>
        <v>0</v>
      </c>
      <c r="AX41" s="49">
        <f t="shared" si="101"/>
        <v>110.34</v>
      </c>
      <c r="AY41" s="8"/>
      <c r="AZ41" s="8"/>
      <c r="BA41" s="8"/>
      <c r="BB41" s="8"/>
      <c r="BC41" s="3"/>
      <c r="BD41" s="3"/>
      <c r="BE41" s="3"/>
      <c r="BF41" s="3"/>
    </row>
    <row r="42" spans="1:58" ht="15.5" x14ac:dyDescent="0.35">
      <c r="A42" t="s">
        <v>41</v>
      </c>
      <c r="B42" s="65" t="s">
        <v>43</v>
      </c>
      <c r="C42" s="66">
        <v>4</v>
      </c>
      <c r="D42" s="67">
        <v>1</v>
      </c>
      <c r="E42" s="68"/>
      <c r="F42" s="68"/>
      <c r="G42" s="66">
        <v>1</v>
      </c>
      <c r="H42" s="67">
        <v>1</v>
      </c>
      <c r="I42" s="67">
        <v>1</v>
      </c>
      <c r="J42" s="69"/>
      <c r="K42" s="69"/>
      <c r="L42" s="69"/>
      <c r="M42" s="69">
        <v>1</v>
      </c>
      <c r="N42" s="76"/>
      <c r="O42" s="36">
        <v>6</v>
      </c>
      <c r="P42" s="36">
        <v>6</v>
      </c>
      <c r="Q42" s="6">
        <f t="shared" si="95"/>
        <v>3.0649999999999999</v>
      </c>
      <c r="R42" s="30">
        <f t="shared" si="96"/>
        <v>110.34</v>
      </c>
      <c r="S42" s="37"/>
      <c r="T42" s="38"/>
      <c r="U42" s="39"/>
      <c r="V42" s="39"/>
      <c r="W42" s="43"/>
      <c r="X42" s="44"/>
      <c r="Y42" s="42">
        <f t="shared" si="97"/>
        <v>0</v>
      </c>
      <c r="Z42" s="30">
        <f t="shared" si="98"/>
        <v>0</v>
      </c>
      <c r="AA42" s="37"/>
      <c r="AB42" s="38"/>
      <c r="AC42" s="39"/>
      <c r="AD42" s="39"/>
      <c r="AE42" s="37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43"/>
      <c r="AU42" s="44"/>
      <c r="AV42" s="6">
        <f t="shared" si="99"/>
        <v>0</v>
      </c>
      <c r="AW42" s="30">
        <f t="shared" si="100"/>
        <v>0</v>
      </c>
      <c r="AX42" s="49">
        <f t="shared" si="101"/>
        <v>110.34</v>
      </c>
      <c r="AY42" s="8"/>
      <c r="AZ42" s="8"/>
      <c r="BA42" s="8"/>
      <c r="BB42" s="8"/>
      <c r="BC42" s="3"/>
      <c r="BD42" s="3"/>
      <c r="BE42" s="3"/>
      <c r="BF42" s="3"/>
    </row>
    <row r="43" spans="1:58" ht="15.5" x14ac:dyDescent="0.35">
      <c r="A43" t="s">
        <v>41</v>
      </c>
      <c r="B43" s="65" t="s">
        <v>43</v>
      </c>
      <c r="C43" s="66">
        <v>4</v>
      </c>
      <c r="D43" s="67">
        <v>1</v>
      </c>
      <c r="E43" s="68"/>
      <c r="F43" s="68"/>
      <c r="G43" s="66">
        <v>1</v>
      </c>
      <c r="H43" s="67">
        <v>1</v>
      </c>
      <c r="I43" s="67">
        <v>1</v>
      </c>
      <c r="J43" s="69"/>
      <c r="K43" s="69"/>
      <c r="L43" s="69"/>
      <c r="M43" s="69">
        <v>1</v>
      </c>
      <c r="N43" s="76"/>
      <c r="O43" s="36">
        <v>6</v>
      </c>
      <c r="P43" s="36">
        <v>6</v>
      </c>
      <c r="Q43" s="6">
        <f t="shared" si="95"/>
        <v>3.0649999999999999</v>
      </c>
      <c r="R43" s="30">
        <f t="shared" si="96"/>
        <v>110.34</v>
      </c>
      <c r="S43" s="37"/>
      <c r="T43" s="38"/>
      <c r="U43" s="39"/>
      <c r="V43" s="39"/>
      <c r="W43" s="43"/>
      <c r="X43" s="44"/>
      <c r="Y43" s="42">
        <f t="shared" si="97"/>
        <v>0</v>
      </c>
      <c r="Z43" s="30">
        <f t="shared" si="98"/>
        <v>0</v>
      </c>
      <c r="AA43" s="37"/>
      <c r="AB43" s="38"/>
      <c r="AC43" s="39"/>
      <c r="AD43" s="39"/>
      <c r="AE43" s="37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43"/>
      <c r="AU43" s="44"/>
      <c r="AV43" s="6">
        <f t="shared" si="99"/>
        <v>0</v>
      </c>
      <c r="AW43" s="30">
        <f t="shared" si="100"/>
        <v>0</v>
      </c>
      <c r="AX43" s="49">
        <f t="shared" si="101"/>
        <v>110.34</v>
      </c>
      <c r="AY43" s="8"/>
      <c r="AZ43" s="8"/>
      <c r="BA43" s="8"/>
      <c r="BB43" s="8"/>
      <c r="BC43" s="3"/>
      <c r="BD43" s="3"/>
      <c r="BE43" s="3"/>
      <c r="BF43" s="3"/>
    </row>
    <row r="44" spans="1:58" ht="15.5" x14ac:dyDescent="0.35">
      <c r="A44" t="s">
        <v>41</v>
      </c>
      <c r="B44" s="65" t="s">
        <v>43</v>
      </c>
      <c r="C44" s="66">
        <v>4</v>
      </c>
      <c r="D44" s="67">
        <v>1</v>
      </c>
      <c r="E44" s="68"/>
      <c r="F44" s="68"/>
      <c r="G44" s="66">
        <v>1</v>
      </c>
      <c r="H44" s="67">
        <v>1</v>
      </c>
      <c r="I44" s="67">
        <v>1</v>
      </c>
      <c r="J44" s="69"/>
      <c r="K44" s="69"/>
      <c r="L44" s="69"/>
      <c r="M44" s="69">
        <v>1</v>
      </c>
      <c r="N44" s="76"/>
      <c r="O44" s="36">
        <v>6</v>
      </c>
      <c r="P44" s="36">
        <v>6</v>
      </c>
      <c r="Q44" s="6">
        <f t="shared" si="95"/>
        <v>3.0649999999999999</v>
      </c>
      <c r="R44" s="30">
        <f t="shared" si="96"/>
        <v>110.34</v>
      </c>
      <c r="S44" s="37"/>
      <c r="T44" s="38"/>
      <c r="U44" s="39"/>
      <c r="V44" s="39"/>
      <c r="W44" s="43"/>
      <c r="X44" s="44"/>
      <c r="Y44" s="42">
        <f t="shared" si="97"/>
        <v>0</v>
      </c>
      <c r="Z44" s="30">
        <f t="shared" si="98"/>
        <v>0</v>
      </c>
      <c r="AA44" s="37"/>
      <c r="AB44" s="38"/>
      <c r="AC44" s="39"/>
      <c r="AD44" s="39"/>
      <c r="AE44" s="37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43"/>
      <c r="AU44" s="44"/>
      <c r="AV44" s="6">
        <f t="shared" si="99"/>
        <v>0</v>
      </c>
      <c r="AW44" s="30">
        <f t="shared" si="100"/>
        <v>0</v>
      </c>
      <c r="AX44" s="49">
        <f t="shared" si="101"/>
        <v>110.34</v>
      </c>
      <c r="AY44" s="8"/>
      <c r="AZ44" s="8"/>
      <c r="BA44" s="8"/>
      <c r="BB44" s="8"/>
      <c r="BC44" s="3"/>
      <c r="BD44" s="3"/>
      <c r="BE44" s="3"/>
      <c r="BF44" s="3"/>
    </row>
    <row r="45" spans="1:58" ht="15.5" x14ac:dyDescent="0.35">
      <c r="A45" t="s">
        <v>41</v>
      </c>
      <c r="B45" s="65" t="s">
        <v>43</v>
      </c>
      <c r="C45" s="66">
        <v>4</v>
      </c>
      <c r="D45" s="67">
        <v>1</v>
      </c>
      <c r="E45" s="68"/>
      <c r="F45" s="68"/>
      <c r="G45" s="66">
        <v>1</v>
      </c>
      <c r="H45" s="67">
        <v>1</v>
      </c>
      <c r="I45" s="67">
        <v>1</v>
      </c>
      <c r="J45" s="69"/>
      <c r="K45" s="69"/>
      <c r="L45" s="69"/>
      <c r="M45" s="69">
        <v>1</v>
      </c>
      <c r="N45" s="76"/>
      <c r="O45" s="36">
        <v>6</v>
      </c>
      <c r="P45" s="36">
        <v>6</v>
      </c>
      <c r="Q45" s="6">
        <f t="shared" si="95"/>
        <v>3.0649999999999999</v>
      </c>
      <c r="R45" s="30">
        <f t="shared" si="96"/>
        <v>110.34</v>
      </c>
      <c r="S45" s="37"/>
      <c r="T45" s="38"/>
      <c r="U45" s="39"/>
      <c r="V45" s="39"/>
      <c r="W45" s="43"/>
      <c r="X45" s="44"/>
      <c r="Y45" s="42">
        <f t="shared" si="97"/>
        <v>0</v>
      </c>
      <c r="Z45" s="30">
        <f t="shared" si="98"/>
        <v>0</v>
      </c>
      <c r="AA45" s="37"/>
      <c r="AB45" s="38"/>
      <c r="AC45" s="39"/>
      <c r="AD45" s="39"/>
      <c r="AE45" s="37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43"/>
      <c r="AU45" s="44"/>
      <c r="AV45" s="6">
        <f t="shared" si="99"/>
        <v>0</v>
      </c>
      <c r="AW45" s="30">
        <f t="shared" si="100"/>
        <v>0</v>
      </c>
      <c r="AX45" s="49">
        <f t="shared" si="101"/>
        <v>110.34</v>
      </c>
      <c r="AY45" s="8"/>
      <c r="AZ45" s="8"/>
      <c r="BA45" s="8"/>
      <c r="BB45" s="8"/>
      <c r="BC45" s="3"/>
      <c r="BD45" s="3"/>
      <c r="BE45" s="3"/>
      <c r="BF45" s="3"/>
    </row>
    <row r="46" spans="1:58" ht="15.5" x14ac:dyDescent="0.35">
      <c r="A46" t="s">
        <v>41</v>
      </c>
      <c r="B46" s="65" t="s">
        <v>43</v>
      </c>
      <c r="C46" s="66">
        <v>4</v>
      </c>
      <c r="D46" s="67">
        <v>1</v>
      </c>
      <c r="E46" s="68"/>
      <c r="F46" s="68"/>
      <c r="G46" s="66">
        <v>1</v>
      </c>
      <c r="H46" s="67">
        <v>1</v>
      </c>
      <c r="I46" s="67">
        <v>1</v>
      </c>
      <c r="J46" s="69"/>
      <c r="K46" s="69"/>
      <c r="L46" s="69"/>
      <c r="M46" s="69">
        <v>1</v>
      </c>
      <c r="N46" s="76"/>
      <c r="O46" s="36">
        <v>6</v>
      </c>
      <c r="P46" s="36">
        <v>6</v>
      </c>
      <c r="Q46" s="6">
        <f t="shared" si="95"/>
        <v>3.0649999999999999</v>
      </c>
      <c r="R46" s="30">
        <f t="shared" si="96"/>
        <v>110.34</v>
      </c>
      <c r="S46" s="37"/>
      <c r="T46" s="38"/>
      <c r="U46" s="39"/>
      <c r="V46" s="39"/>
      <c r="W46" s="43"/>
      <c r="X46" s="44"/>
      <c r="Y46" s="42">
        <f t="shared" si="97"/>
        <v>0</v>
      </c>
      <c r="Z46" s="30">
        <f t="shared" si="98"/>
        <v>0</v>
      </c>
      <c r="AA46" s="37"/>
      <c r="AB46" s="38"/>
      <c r="AC46" s="39"/>
      <c r="AD46" s="39"/>
      <c r="AE46" s="37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43"/>
      <c r="AU46" s="44"/>
      <c r="AV46" s="6">
        <f t="shared" si="99"/>
        <v>0</v>
      </c>
      <c r="AW46" s="30">
        <f t="shared" si="100"/>
        <v>0</v>
      </c>
      <c r="AX46" s="49">
        <f t="shared" si="101"/>
        <v>110.34</v>
      </c>
      <c r="AY46" s="8"/>
      <c r="AZ46" s="8"/>
      <c r="BA46" s="8"/>
      <c r="BB46" s="8"/>
      <c r="BC46" s="3"/>
      <c r="BD46" s="3"/>
      <c r="BE46" s="3"/>
      <c r="BF46" s="3"/>
    </row>
    <row r="47" spans="1:58" ht="15.5" x14ac:dyDescent="0.35">
      <c r="A47" t="s">
        <v>41</v>
      </c>
      <c r="B47" s="65" t="s">
        <v>43</v>
      </c>
      <c r="C47" s="66">
        <v>4</v>
      </c>
      <c r="D47" s="67">
        <v>1</v>
      </c>
      <c r="E47" s="68"/>
      <c r="F47" s="68"/>
      <c r="G47" s="66">
        <v>1</v>
      </c>
      <c r="H47" s="67">
        <v>1</v>
      </c>
      <c r="I47" s="67">
        <v>1</v>
      </c>
      <c r="J47" s="69"/>
      <c r="K47" s="69"/>
      <c r="L47" s="69"/>
      <c r="M47" s="69">
        <v>1</v>
      </c>
      <c r="N47" s="76"/>
      <c r="O47" s="36">
        <v>6</v>
      </c>
      <c r="P47" s="36">
        <v>6</v>
      </c>
      <c r="Q47" s="6">
        <f t="shared" si="95"/>
        <v>3.0649999999999999</v>
      </c>
      <c r="R47" s="30">
        <f t="shared" si="96"/>
        <v>110.34</v>
      </c>
      <c r="S47" s="37"/>
      <c r="T47" s="38"/>
      <c r="U47" s="39"/>
      <c r="V47" s="39"/>
      <c r="W47" s="43"/>
      <c r="X47" s="44"/>
      <c r="Y47" s="42">
        <f t="shared" si="97"/>
        <v>0</v>
      </c>
      <c r="Z47" s="30">
        <f t="shared" si="98"/>
        <v>0</v>
      </c>
      <c r="AA47" s="37"/>
      <c r="AB47" s="38"/>
      <c r="AC47" s="39"/>
      <c r="AD47" s="39"/>
      <c r="AE47" s="37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43"/>
      <c r="AU47" s="44"/>
      <c r="AV47" s="6">
        <f t="shared" si="99"/>
        <v>0</v>
      </c>
      <c r="AW47" s="30">
        <f t="shared" si="100"/>
        <v>0</v>
      </c>
      <c r="AX47" s="49">
        <f t="shared" si="101"/>
        <v>110.34</v>
      </c>
      <c r="AY47" s="8"/>
      <c r="AZ47" s="8"/>
      <c r="BA47" s="8"/>
      <c r="BB47" s="8"/>
      <c r="BC47" s="3"/>
      <c r="BD47" s="3"/>
      <c r="BE47" s="3"/>
      <c r="BF47" s="3"/>
    </row>
    <row r="48" spans="1:58" ht="15.5" x14ac:dyDescent="0.35">
      <c r="A48" t="s">
        <v>41</v>
      </c>
      <c r="B48" s="65" t="s">
        <v>43</v>
      </c>
      <c r="C48" s="66">
        <v>4</v>
      </c>
      <c r="D48" s="67">
        <v>1</v>
      </c>
      <c r="E48" s="68"/>
      <c r="F48" s="68"/>
      <c r="G48" s="66">
        <v>1</v>
      </c>
      <c r="H48" s="67">
        <v>1</v>
      </c>
      <c r="I48" s="67">
        <v>1</v>
      </c>
      <c r="J48" s="69"/>
      <c r="K48" s="69"/>
      <c r="L48" s="69"/>
      <c r="M48" s="69">
        <v>1</v>
      </c>
      <c r="N48" s="76"/>
      <c r="O48" s="36">
        <v>6</v>
      </c>
      <c r="P48" s="36">
        <v>6</v>
      </c>
      <c r="Q48" s="6">
        <f t="shared" si="95"/>
        <v>3.0649999999999999</v>
      </c>
      <c r="R48" s="30">
        <f t="shared" si="96"/>
        <v>110.34</v>
      </c>
      <c r="S48" s="37"/>
      <c r="T48" s="38"/>
      <c r="U48" s="39"/>
      <c r="V48" s="39"/>
      <c r="W48" s="43"/>
      <c r="X48" s="44"/>
      <c r="Y48" s="42">
        <f t="shared" si="97"/>
        <v>0</v>
      </c>
      <c r="Z48" s="30">
        <f t="shared" si="98"/>
        <v>0</v>
      </c>
      <c r="AA48" s="37"/>
      <c r="AB48" s="38"/>
      <c r="AC48" s="39"/>
      <c r="AD48" s="39"/>
      <c r="AE48" s="37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43"/>
      <c r="AU48" s="44"/>
      <c r="AV48" s="6">
        <f t="shared" si="99"/>
        <v>0</v>
      </c>
      <c r="AW48" s="30">
        <f t="shared" si="100"/>
        <v>0</v>
      </c>
      <c r="AX48" s="49">
        <f t="shared" si="101"/>
        <v>110.34</v>
      </c>
      <c r="AY48" s="8"/>
      <c r="AZ48" s="8"/>
      <c r="BA48" s="8"/>
      <c r="BB48" s="8"/>
      <c r="BC48" s="3"/>
      <c r="BD48" s="3"/>
      <c r="BE48" s="3"/>
      <c r="BF48" s="3"/>
    </row>
    <row r="49" spans="1:58" ht="15.5" x14ac:dyDescent="0.35">
      <c r="A49" t="s">
        <v>41</v>
      </c>
      <c r="B49" s="65" t="s">
        <v>43</v>
      </c>
      <c r="C49" s="66">
        <v>4</v>
      </c>
      <c r="D49" s="67">
        <v>1</v>
      </c>
      <c r="E49" s="68"/>
      <c r="F49" s="68"/>
      <c r="G49" s="66">
        <v>1</v>
      </c>
      <c r="H49" s="67">
        <v>1</v>
      </c>
      <c r="I49" s="67">
        <v>1</v>
      </c>
      <c r="J49" s="69"/>
      <c r="K49" s="69"/>
      <c r="L49" s="69"/>
      <c r="M49" s="69">
        <v>1</v>
      </c>
      <c r="N49" s="76"/>
      <c r="O49" s="36">
        <v>6</v>
      </c>
      <c r="P49" s="36">
        <v>6</v>
      </c>
      <c r="Q49" s="6">
        <f t="shared" ref="Q49:Q58" si="102">((C49*$C$7)+(D49*$D$7)+(E49*$E$7)+(F49*$F$7)+(G49*$G$7)+(H49*$H$7)+(I49*$I$7)+(J49*$J$7)+(K49*$K$7)+(L49*$L$7)+(M49*$M$7)+(N49*$N$7))</f>
        <v>3.0649999999999999</v>
      </c>
      <c r="R49" s="30">
        <f t="shared" ref="R49:R58" si="103">PRODUCT(O49:Q49)</f>
        <v>110.34</v>
      </c>
      <c r="S49" s="37"/>
      <c r="T49" s="38"/>
      <c r="U49" s="39"/>
      <c r="V49" s="39"/>
      <c r="W49" s="43"/>
      <c r="X49" s="44"/>
      <c r="Y49" s="42">
        <f t="shared" ref="Y49:Y58" si="104">((S49*$S$7)+(T49*$T$7)+(U49*$U$7)+(V49*$V$7))</f>
        <v>0</v>
      </c>
      <c r="Z49" s="30">
        <f t="shared" ref="Z49:Z58" si="105">PRODUCT(W49:Y49)</f>
        <v>0</v>
      </c>
      <c r="AA49" s="37"/>
      <c r="AB49" s="38"/>
      <c r="AC49" s="39"/>
      <c r="AD49" s="39"/>
      <c r="AE49" s="37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43"/>
      <c r="AU49" s="44"/>
      <c r="AV49" s="6">
        <f t="shared" ref="AV49:AV58" si="106">((AA49*$AA$7)+(AB49*$AB$7)+(AC49*$AC$7)+(AD49*$AD$7)+(AE49*$AE$7)+(AF49*$AF$7)+(AG49*$AG$7)+(AH49*$AH$7)+(AI49*$AI$7)+(AJ49*$AJ$7)+(AK49*$AK$7)+(AL49*$AL$7)+(AM49*$AM$7)+(AN49*$AN$7)+(AO49*$AO$7)+(AP49*$AP$7)+(AQ49*$AQ$7)+(AR49*$AR$7)+(AS49*$AS$7))</f>
        <v>0</v>
      </c>
      <c r="AW49" s="30">
        <f t="shared" ref="AW49:AW58" si="107">PRODUCT(AT49:AV49)</f>
        <v>0</v>
      </c>
      <c r="AX49" s="49">
        <f t="shared" ref="AX49:AX58" si="108">AW49+Z49+R49</f>
        <v>110.34</v>
      </c>
      <c r="AY49" s="8"/>
      <c r="AZ49" s="8"/>
      <c r="BA49" s="8"/>
      <c r="BB49" s="8"/>
      <c r="BC49" s="3"/>
      <c r="BD49" s="3"/>
      <c r="BE49" s="3"/>
      <c r="BF49" s="3"/>
    </row>
    <row r="50" spans="1:58" ht="15.5" x14ac:dyDescent="0.35">
      <c r="A50" t="s">
        <v>41</v>
      </c>
      <c r="B50" s="65" t="s">
        <v>43</v>
      </c>
      <c r="C50" s="66">
        <v>4</v>
      </c>
      <c r="D50" s="67">
        <v>1</v>
      </c>
      <c r="E50" s="68"/>
      <c r="F50" s="68"/>
      <c r="G50" s="66">
        <v>1</v>
      </c>
      <c r="H50" s="67">
        <v>1</v>
      </c>
      <c r="I50" s="67">
        <v>1</v>
      </c>
      <c r="J50" s="69"/>
      <c r="K50" s="69"/>
      <c r="L50" s="69"/>
      <c r="M50" s="69">
        <v>1</v>
      </c>
      <c r="N50" s="76"/>
      <c r="O50" s="36">
        <v>6</v>
      </c>
      <c r="P50" s="36">
        <v>6</v>
      </c>
      <c r="Q50" s="6">
        <f t="shared" si="102"/>
        <v>3.0649999999999999</v>
      </c>
      <c r="R50" s="30">
        <f t="shared" si="103"/>
        <v>110.34</v>
      </c>
      <c r="S50" s="37"/>
      <c r="T50" s="38"/>
      <c r="U50" s="39"/>
      <c r="V50" s="39"/>
      <c r="W50" s="43"/>
      <c r="X50" s="44"/>
      <c r="Y50" s="42">
        <f t="shared" si="104"/>
        <v>0</v>
      </c>
      <c r="Z50" s="30">
        <f t="shared" si="105"/>
        <v>0</v>
      </c>
      <c r="AA50" s="37"/>
      <c r="AB50" s="38"/>
      <c r="AC50" s="39"/>
      <c r="AD50" s="39"/>
      <c r="AE50" s="37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43"/>
      <c r="AU50" s="44"/>
      <c r="AV50" s="6">
        <f t="shared" si="106"/>
        <v>0</v>
      </c>
      <c r="AW50" s="30">
        <f t="shared" si="107"/>
        <v>0</v>
      </c>
      <c r="AX50" s="49">
        <f t="shared" si="108"/>
        <v>110.34</v>
      </c>
      <c r="AY50" s="8"/>
      <c r="AZ50" s="8"/>
      <c r="BA50" s="8"/>
      <c r="BB50" s="8"/>
      <c r="BC50" s="3"/>
      <c r="BD50" s="3"/>
      <c r="BE50" s="3"/>
      <c r="BF50" s="3"/>
    </row>
    <row r="51" spans="1:58" ht="15.5" x14ac:dyDescent="0.35">
      <c r="A51" t="s">
        <v>41</v>
      </c>
      <c r="B51" s="65" t="s">
        <v>43</v>
      </c>
      <c r="C51" s="66">
        <v>4</v>
      </c>
      <c r="D51" s="67">
        <v>1</v>
      </c>
      <c r="E51" s="68"/>
      <c r="F51" s="68"/>
      <c r="G51" s="66">
        <v>1</v>
      </c>
      <c r="H51" s="67">
        <v>1</v>
      </c>
      <c r="I51" s="67">
        <v>1</v>
      </c>
      <c r="J51" s="69"/>
      <c r="K51" s="69"/>
      <c r="L51" s="69"/>
      <c r="M51" s="69">
        <v>1</v>
      </c>
      <c r="N51" s="76"/>
      <c r="O51" s="36">
        <v>6</v>
      </c>
      <c r="P51" s="36">
        <v>6</v>
      </c>
      <c r="Q51" s="6">
        <f t="shared" si="102"/>
        <v>3.0649999999999999</v>
      </c>
      <c r="R51" s="30">
        <f t="shared" si="103"/>
        <v>110.34</v>
      </c>
      <c r="S51" s="37"/>
      <c r="T51" s="38"/>
      <c r="U51" s="39"/>
      <c r="V51" s="39"/>
      <c r="W51" s="43"/>
      <c r="X51" s="44"/>
      <c r="Y51" s="42">
        <f t="shared" si="104"/>
        <v>0</v>
      </c>
      <c r="Z51" s="30">
        <f t="shared" si="105"/>
        <v>0</v>
      </c>
      <c r="AA51" s="37"/>
      <c r="AB51" s="38"/>
      <c r="AC51" s="39"/>
      <c r="AD51" s="39"/>
      <c r="AE51" s="37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43"/>
      <c r="AU51" s="44"/>
      <c r="AV51" s="6">
        <f t="shared" si="106"/>
        <v>0</v>
      </c>
      <c r="AW51" s="30">
        <f t="shared" si="107"/>
        <v>0</v>
      </c>
      <c r="AX51" s="49">
        <f t="shared" si="108"/>
        <v>110.34</v>
      </c>
      <c r="AY51" s="8"/>
      <c r="AZ51" s="8"/>
      <c r="BA51" s="8"/>
      <c r="BB51" s="8"/>
      <c r="BC51" s="3"/>
      <c r="BD51" s="3"/>
      <c r="BE51" s="3"/>
      <c r="BF51" s="3"/>
    </row>
    <row r="52" spans="1:58" ht="15.5" x14ac:dyDescent="0.35">
      <c r="A52" t="s">
        <v>41</v>
      </c>
      <c r="B52" s="65" t="s">
        <v>43</v>
      </c>
      <c r="C52" s="66">
        <v>4</v>
      </c>
      <c r="D52" s="67">
        <v>1</v>
      </c>
      <c r="E52" s="68"/>
      <c r="F52" s="68"/>
      <c r="G52" s="66">
        <v>1</v>
      </c>
      <c r="H52" s="67">
        <v>1</v>
      </c>
      <c r="I52" s="67">
        <v>1</v>
      </c>
      <c r="J52" s="69"/>
      <c r="K52" s="69"/>
      <c r="L52" s="69"/>
      <c r="M52" s="69">
        <v>1</v>
      </c>
      <c r="N52" s="76"/>
      <c r="O52" s="36">
        <v>6</v>
      </c>
      <c r="P52" s="36">
        <v>6</v>
      </c>
      <c r="Q52" s="6">
        <f t="shared" si="102"/>
        <v>3.0649999999999999</v>
      </c>
      <c r="R52" s="30">
        <f t="shared" si="103"/>
        <v>110.34</v>
      </c>
      <c r="S52" s="37"/>
      <c r="T52" s="38"/>
      <c r="U52" s="39"/>
      <c r="V52" s="39"/>
      <c r="W52" s="43"/>
      <c r="X52" s="44"/>
      <c r="Y52" s="42">
        <f t="shared" si="104"/>
        <v>0</v>
      </c>
      <c r="Z52" s="30">
        <f t="shared" si="105"/>
        <v>0</v>
      </c>
      <c r="AA52" s="37"/>
      <c r="AB52" s="38"/>
      <c r="AC52" s="39"/>
      <c r="AD52" s="39"/>
      <c r="AE52" s="37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43"/>
      <c r="AU52" s="44"/>
      <c r="AV52" s="6">
        <f t="shared" si="106"/>
        <v>0</v>
      </c>
      <c r="AW52" s="30">
        <f t="shared" si="107"/>
        <v>0</v>
      </c>
      <c r="AX52" s="49">
        <f t="shared" si="108"/>
        <v>110.34</v>
      </c>
      <c r="AY52" s="8"/>
      <c r="AZ52" s="8"/>
      <c r="BA52" s="8"/>
      <c r="BB52" s="8"/>
      <c r="BC52" s="3"/>
      <c r="BD52" s="3"/>
      <c r="BE52" s="3"/>
      <c r="BF52" s="3"/>
    </row>
    <row r="53" spans="1:58" ht="15.5" x14ac:dyDescent="0.35">
      <c r="A53" t="s">
        <v>41</v>
      </c>
      <c r="B53" s="65" t="s">
        <v>43</v>
      </c>
      <c r="C53" s="66">
        <v>4</v>
      </c>
      <c r="D53" s="67">
        <v>1</v>
      </c>
      <c r="E53" s="68"/>
      <c r="F53" s="68"/>
      <c r="G53" s="66">
        <v>1</v>
      </c>
      <c r="H53" s="67">
        <v>1</v>
      </c>
      <c r="I53" s="67">
        <v>1</v>
      </c>
      <c r="J53" s="69"/>
      <c r="K53" s="69"/>
      <c r="L53" s="69"/>
      <c r="M53" s="69">
        <v>1</v>
      </c>
      <c r="N53" s="76"/>
      <c r="O53" s="36">
        <v>6</v>
      </c>
      <c r="P53" s="36">
        <v>6</v>
      </c>
      <c r="Q53" s="6">
        <f t="shared" si="102"/>
        <v>3.0649999999999999</v>
      </c>
      <c r="R53" s="30">
        <f t="shared" si="103"/>
        <v>110.34</v>
      </c>
      <c r="S53" s="37"/>
      <c r="T53" s="38"/>
      <c r="U53" s="39"/>
      <c r="V53" s="39"/>
      <c r="W53" s="43"/>
      <c r="X53" s="44"/>
      <c r="Y53" s="42">
        <f t="shared" si="104"/>
        <v>0</v>
      </c>
      <c r="Z53" s="30">
        <f t="shared" si="105"/>
        <v>0</v>
      </c>
      <c r="AA53" s="37"/>
      <c r="AB53" s="38"/>
      <c r="AC53" s="39"/>
      <c r="AD53" s="39"/>
      <c r="AE53" s="37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43"/>
      <c r="AU53" s="44"/>
      <c r="AV53" s="6">
        <f t="shared" si="106"/>
        <v>0</v>
      </c>
      <c r="AW53" s="30">
        <f t="shared" si="107"/>
        <v>0</v>
      </c>
      <c r="AX53" s="49">
        <f t="shared" si="108"/>
        <v>110.34</v>
      </c>
      <c r="AY53" s="8"/>
      <c r="AZ53" s="8"/>
      <c r="BA53" s="8"/>
      <c r="BB53" s="8"/>
      <c r="BC53" s="3"/>
      <c r="BD53" s="3"/>
      <c r="BE53" s="3"/>
      <c r="BF53" s="3"/>
    </row>
    <row r="54" spans="1:58" ht="15.5" x14ac:dyDescent="0.35">
      <c r="A54" t="s">
        <v>41</v>
      </c>
      <c r="B54" s="65" t="s">
        <v>43</v>
      </c>
      <c r="C54" s="66">
        <v>4</v>
      </c>
      <c r="D54" s="67">
        <v>1</v>
      </c>
      <c r="E54" s="68"/>
      <c r="F54" s="68"/>
      <c r="G54" s="66">
        <v>1</v>
      </c>
      <c r="H54" s="67">
        <v>1</v>
      </c>
      <c r="I54" s="67">
        <v>1</v>
      </c>
      <c r="J54" s="69"/>
      <c r="K54" s="69"/>
      <c r="L54" s="69"/>
      <c r="M54" s="69">
        <v>1</v>
      </c>
      <c r="N54" s="76"/>
      <c r="O54" s="36">
        <v>6</v>
      </c>
      <c r="P54" s="36">
        <v>6</v>
      </c>
      <c r="Q54" s="6">
        <f t="shared" si="102"/>
        <v>3.0649999999999999</v>
      </c>
      <c r="R54" s="30">
        <f t="shared" si="103"/>
        <v>110.34</v>
      </c>
      <c r="S54" s="37"/>
      <c r="T54" s="38"/>
      <c r="U54" s="39"/>
      <c r="V54" s="39"/>
      <c r="W54" s="43"/>
      <c r="X54" s="44"/>
      <c r="Y54" s="42">
        <f t="shared" si="104"/>
        <v>0</v>
      </c>
      <c r="Z54" s="30">
        <f t="shared" si="105"/>
        <v>0</v>
      </c>
      <c r="AA54" s="37"/>
      <c r="AB54" s="38"/>
      <c r="AC54" s="39"/>
      <c r="AD54" s="39"/>
      <c r="AE54" s="37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43"/>
      <c r="AU54" s="44"/>
      <c r="AV54" s="6">
        <f t="shared" si="106"/>
        <v>0</v>
      </c>
      <c r="AW54" s="30">
        <f t="shared" si="107"/>
        <v>0</v>
      </c>
      <c r="AX54" s="49">
        <f t="shared" si="108"/>
        <v>110.34</v>
      </c>
      <c r="AY54" s="8"/>
      <c r="AZ54" s="8"/>
      <c r="BA54" s="8"/>
      <c r="BB54" s="8"/>
      <c r="BC54" s="3"/>
      <c r="BD54" s="3"/>
      <c r="BE54" s="3"/>
      <c r="BF54" s="3"/>
    </row>
    <row r="55" spans="1:58" ht="15.5" x14ac:dyDescent="0.35">
      <c r="A55" t="s">
        <v>41</v>
      </c>
      <c r="B55" s="65" t="s">
        <v>43</v>
      </c>
      <c r="C55" s="66">
        <v>4</v>
      </c>
      <c r="D55" s="67">
        <v>1</v>
      </c>
      <c r="E55" s="68"/>
      <c r="F55" s="68"/>
      <c r="G55" s="66">
        <v>1</v>
      </c>
      <c r="H55" s="67">
        <v>1</v>
      </c>
      <c r="I55" s="67">
        <v>1</v>
      </c>
      <c r="J55" s="69"/>
      <c r="K55" s="69"/>
      <c r="L55" s="69"/>
      <c r="M55" s="69">
        <v>1</v>
      </c>
      <c r="N55" s="76"/>
      <c r="O55" s="36">
        <v>6</v>
      </c>
      <c r="P55" s="36">
        <v>6</v>
      </c>
      <c r="Q55" s="6">
        <f t="shared" si="102"/>
        <v>3.0649999999999999</v>
      </c>
      <c r="R55" s="30">
        <f t="shared" si="103"/>
        <v>110.34</v>
      </c>
      <c r="S55" s="37"/>
      <c r="T55" s="38"/>
      <c r="U55" s="39"/>
      <c r="V55" s="39"/>
      <c r="W55" s="43"/>
      <c r="X55" s="44"/>
      <c r="Y55" s="42">
        <f t="shared" si="104"/>
        <v>0</v>
      </c>
      <c r="Z55" s="30">
        <f t="shared" si="105"/>
        <v>0</v>
      </c>
      <c r="AA55" s="37"/>
      <c r="AB55" s="38"/>
      <c r="AC55" s="39"/>
      <c r="AD55" s="39"/>
      <c r="AE55" s="37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43"/>
      <c r="AU55" s="44"/>
      <c r="AV55" s="6">
        <f t="shared" si="106"/>
        <v>0</v>
      </c>
      <c r="AW55" s="30">
        <f t="shared" si="107"/>
        <v>0</v>
      </c>
      <c r="AX55" s="49">
        <f t="shared" si="108"/>
        <v>110.34</v>
      </c>
      <c r="AY55" s="8"/>
      <c r="AZ55" s="8"/>
      <c r="BA55" s="8"/>
      <c r="BB55" s="8"/>
      <c r="BC55" s="3"/>
      <c r="BD55" s="3"/>
      <c r="BE55" s="3"/>
      <c r="BF55" s="3"/>
    </row>
    <row r="56" spans="1:58" ht="15.5" x14ac:dyDescent="0.35">
      <c r="A56" t="s">
        <v>41</v>
      </c>
      <c r="B56" s="65" t="s">
        <v>43</v>
      </c>
      <c r="C56" s="66">
        <v>4</v>
      </c>
      <c r="D56" s="67">
        <v>1</v>
      </c>
      <c r="E56" s="68"/>
      <c r="F56" s="68"/>
      <c r="G56" s="66">
        <v>1</v>
      </c>
      <c r="H56" s="67">
        <v>1</v>
      </c>
      <c r="I56" s="67">
        <v>1</v>
      </c>
      <c r="J56" s="69"/>
      <c r="K56" s="69"/>
      <c r="L56" s="69"/>
      <c r="M56" s="69">
        <v>1</v>
      </c>
      <c r="N56" s="76"/>
      <c r="O56" s="36">
        <v>6</v>
      </c>
      <c r="P56" s="36">
        <v>6</v>
      </c>
      <c r="Q56" s="6">
        <f t="shared" si="102"/>
        <v>3.0649999999999999</v>
      </c>
      <c r="R56" s="30">
        <f t="shared" si="103"/>
        <v>110.34</v>
      </c>
      <c r="S56" s="37"/>
      <c r="T56" s="38"/>
      <c r="U56" s="39"/>
      <c r="V56" s="39"/>
      <c r="W56" s="43"/>
      <c r="X56" s="44"/>
      <c r="Y56" s="42">
        <f t="shared" si="104"/>
        <v>0</v>
      </c>
      <c r="Z56" s="30">
        <f t="shared" si="105"/>
        <v>0</v>
      </c>
      <c r="AA56" s="37"/>
      <c r="AB56" s="38"/>
      <c r="AC56" s="39"/>
      <c r="AD56" s="39"/>
      <c r="AE56" s="37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43"/>
      <c r="AU56" s="44"/>
      <c r="AV56" s="6">
        <f t="shared" si="106"/>
        <v>0</v>
      </c>
      <c r="AW56" s="30">
        <f t="shared" si="107"/>
        <v>0</v>
      </c>
      <c r="AX56" s="49">
        <f t="shared" si="108"/>
        <v>110.34</v>
      </c>
      <c r="AY56" s="8"/>
      <c r="AZ56" s="8"/>
      <c r="BA56" s="8"/>
      <c r="BB56" s="8"/>
      <c r="BC56" s="3"/>
      <c r="BD56" s="3"/>
      <c r="BE56" s="3"/>
      <c r="BF56" s="3"/>
    </row>
    <row r="57" spans="1:58" ht="15.5" x14ac:dyDescent="0.35">
      <c r="A57" t="s">
        <v>41</v>
      </c>
      <c r="B57" s="65" t="s">
        <v>43</v>
      </c>
      <c r="C57" s="66">
        <v>4</v>
      </c>
      <c r="D57" s="67">
        <v>1</v>
      </c>
      <c r="E57" s="68"/>
      <c r="F57" s="68"/>
      <c r="G57" s="66">
        <v>1</v>
      </c>
      <c r="H57" s="67">
        <v>1</v>
      </c>
      <c r="I57" s="67">
        <v>1</v>
      </c>
      <c r="J57" s="69"/>
      <c r="K57" s="69"/>
      <c r="L57" s="69"/>
      <c r="M57" s="69">
        <v>1</v>
      </c>
      <c r="N57" s="76"/>
      <c r="O57" s="36">
        <v>6</v>
      </c>
      <c r="P57" s="36">
        <v>6</v>
      </c>
      <c r="Q57" s="6">
        <f t="shared" si="102"/>
        <v>3.0649999999999999</v>
      </c>
      <c r="R57" s="30">
        <f t="shared" si="103"/>
        <v>110.34</v>
      </c>
      <c r="S57" s="37"/>
      <c r="T57" s="38"/>
      <c r="U57" s="39"/>
      <c r="V57" s="39"/>
      <c r="W57" s="43"/>
      <c r="X57" s="44"/>
      <c r="Y57" s="42">
        <f t="shared" si="104"/>
        <v>0</v>
      </c>
      <c r="Z57" s="30">
        <f t="shared" si="105"/>
        <v>0</v>
      </c>
      <c r="AA57" s="37"/>
      <c r="AB57" s="38"/>
      <c r="AC57" s="39"/>
      <c r="AD57" s="39"/>
      <c r="AE57" s="37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43"/>
      <c r="AU57" s="44"/>
      <c r="AV57" s="6">
        <f t="shared" si="106"/>
        <v>0</v>
      </c>
      <c r="AW57" s="30">
        <f t="shared" si="107"/>
        <v>0</v>
      </c>
      <c r="AX57" s="49">
        <f t="shared" si="108"/>
        <v>110.34</v>
      </c>
      <c r="AY57" s="8"/>
      <c r="AZ57" s="8"/>
      <c r="BA57" s="8"/>
      <c r="BB57" s="8"/>
      <c r="BC57" s="3"/>
      <c r="BD57" s="3"/>
      <c r="BE57" s="3"/>
      <c r="BF57" s="3"/>
    </row>
    <row r="58" spans="1:58" ht="15.5" x14ac:dyDescent="0.35">
      <c r="A58" t="s">
        <v>41</v>
      </c>
      <c r="B58" s="65" t="s">
        <v>43</v>
      </c>
      <c r="C58" s="66">
        <v>4</v>
      </c>
      <c r="D58" s="67">
        <v>1</v>
      </c>
      <c r="E58" s="68"/>
      <c r="F58" s="68"/>
      <c r="G58" s="66">
        <v>1</v>
      </c>
      <c r="H58" s="67">
        <v>1</v>
      </c>
      <c r="I58" s="67">
        <v>1</v>
      </c>
      <c r="J58" s="69"/>
      <c r="K58" s="69"/>
      <c r="L58" s="69"/>
      <c r="M58" s="69">
        <v>1</v>
      </c>
      <c r="N58" s="76"/>
      <c r="O58" s="36">
        <v>6</v>
      </c>
      <c r="P58" s="36">
        <v>6</v>
      </c>
      <c r="Q58" s="6">
        <f t="shared" si="102"/>
        <v>3.0649999999999999</v>
      </c>
      <c r="R58" s="30">
        <f t="shared" si="103"/>
        <v>110.34</v>
      </c>
      <c r="S58" s="37"/>
      <c r="T58" s="38"/>
      <c r="U58" s="39"/>
      <c r="V58" s="39"/>
      <c r="W58" s="43"/>
      <c r="X58" s="44"/>
      <c r="Y58" s="42">
        <f t="shared" si="104"/>
        <v>0</v>
      </c>
      <c r="Z58" s="30">
        <f t="shared" si="105"/>
        <v>0</v>
      </c>
      <c r="AA58" s="37"/>
      <c r="AB58" s="38"/>
      <c r="AC58" s="39"/>
      <c r="AD58" s="39"/>
      <c r="AE58" s="37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43"/>
      <c r="AU58" s="44"/>
      <c r="AV58" s="6">
        <f t="shared" si="106"/>
        <v>0</v>
      </c>
      <c r="AW58" s="30">
        <f t="shared" si="107"/>
        <v>0</v>
      </c>
      <c r="AX58" s="49">
        <f t="shared" si="108"/>
        <v>110.34</v>
      </c>
      <c r="AY58" s="8"/>
      <c r="AZ58" s="8"/>
      <c r="BA58" s="8"/>
      <c r="BB58" s="8"/>
      <c r="BC58" s="3"/>
      <c r="BD58" s="3"/>
      <c r="BE58" s="3"/>
      <c r="BF58" s="3"/>
    </row>
    <row r="59" spans="1:58" ht="15.5" x14ac:dyDescent="0.35">
      <c r="A59" t="s">
        <v>41</v>
      </c>
      <c r="B59" s="65" t="s">
        <v>62</v>
      </c>
      <c r="C59" s="66">
        <v>2</v>
      </c>
      <c r="D59" s="67">
        <v>1</v>
      </c>
      <c r="E59" s="68"/>
      <c r="F59" s="68">
        <v>2</v>
      </c>
      <c r="G59" s="66"/>
      <c r="H59" s="67"/>
      <c r="I59" s="67">
        <v>3</v>
      </c>
      <c r="J59" s="69"/>
      <c r="K59" s="69"/>
      <c r="L59" s="69"/>
      <c r="M59" s="69">
        <v>1</v>
      </c>
      <c r="N59" s="76"/>
      <c r="O59" s="36">
        <v>8</v>
      </c>
      <c r="P59" s="36">
        <v>6</v>
      </c>
      <c r="Q59" s="6">
        <f t="shared" ref="Q59" si="109">((C59*$C$7)+(D59*$D$7)+(E59*$E$7)+(F59*$F$7)+(G59*$G$7)+(H59*$H$7)+(I59*$I$7)+(J59*$J$7)+(K59*$K$7)+(L59*$L$7)+(M59*$M$7)+(N59*$N$7))</f>
        <v>5.9950000000000001</v>
      </c>
      <c r="R59" s="30">
        <f t="shared" ref="R59" si="110">PRODUCT(O59:Q59)</f>
        <v>287.76</v>
      </c>
      <c r="S59" s="37"/>
      <c r="T59" s="38"/>
      <c r="U59" s="39"/>
      <c r="V59" s="39">
        <v>1</v>
      </c>
      <c r="W59" s="43">
        <v>8</v>
      </c>
      <c r="X59" s="44">
        <v>6</v>
      </c>
      <c r="Y59" s="42">
        <f t="shared" ref="Y59" si="111">((S59*$S$7)+(T59*$T$7)+(U59*$U$7)+(V59*$V$7))</f>
        <v>1.5</v>
      </c>
      <c r="Z59" s="30">
        <f t="shared" ref="Z59" si="112">PRODUCT(W59:Y59)</f>
        <v>72</v>
      </c>
      <c r="AA59" s="37"/>
      <c r="AB59" s="38"/>
      <c r="AC59" s="39"/>
      <c r="AD59" s="39"/>
      <c r="AE59" s="37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43"/>
      <c r="AU59" s="44"/>
      <c r="AV59" s="6">
        <f t="shared" ref="AV59" si="113">((AA59*$AA$7)+(AB59*$AB$7)+(AC59*$AC$7)+(AD59*$AD$7)+(AE59*$AE$7)+(AF59*$AF$7)+(AG59*$AG$7)+(AH59*$AH$7)+(AI59*$AI$7)+(AJ59*$AJ$7)+(AK59*$AK$7)+(AL59*$AL$7)+(AM59*$AM$7)+(AN59*$AN$7)+(AO59*$AO$7)+(AP59*$AP$7)+(AQ59*$AQ$7)+(AR59*$AR$7)+(AS59*$AS$7))</f>
        <v>0</v>
      </c>
      <c r="AW59" s="30">
        <f t="shared" ref="AW59" si="114">PRODUCT(AT59:AV59)</f>
        <v>0</v>
      </c>
      <c r="AX59" s="49">
        <f t="shared" ref="AX59" si="115">AW59+Z59+R59</f>
        <v>359.76</v>
      </c>
      <c r="AY59" s="8"/>
      <c r="AZ59" s="8"/>
      <c r="BA59" s="8"/>
      <c r="BB59" s="8"/>
      <c r="BC59" s="3"/>
      <c r="BD59" s="3"/>
      <c r="BE59" s="3"/>
      <c r="BF59" s="3"/>
    </row>
    <row r="60" spans="1:58" ht="15.5" x14ac:dyDescent="0.35">
      <c r="A60" t="s">
        <v>41</v>
      </c>
      <c r="B60" s="65" t="s">
        <v>63</v>
      </c>
      <c r="C60" s="66">
        <v>2</v>
      </c>
      <c r="D60" s="67">
        <v>1</v>
      </c>
      <c r="E60" s="68"/>
      <c r="F60" s="68"/>
      <c r="G60" s="66"/>
      <c r="H60" s="67"/>
      <c r="I60" s="67"/>
      <c r="J60" s="69"/>
      <c r="K60" s="69"/>
      <c r="L60" s="69"/>
      <c r="M60" s="69">
        <v>1</v>
      </c>
      <c r="N60" s="76"/>
      <c r="O60" s="36">
        <v>6</v>
      </c>
      <c r="P60" s="36">
        <v>6</v>
      </c>
      <c r="Q60" s="6">
        <f t="shared" ref="Q60:Q67" si="116">((C60*$C$7)+(D60*$D$7)+(E60*$E$7)+(F60*$F$7)+(G60*$G$7)+(H60*$H$7)+(I60*$I$7)+(J60*$J$7)+(K60*$K$7)+(L60*$L$7)+(M60*$M$7)+(N60*$N$7))</f>
        <v>1.7349999999999999</v>
      </c>
      <c r="R60" s="30">
        <f t="shared" ref="R60:R67" si="117">PRODUCT(O60:Q60)</f>
        <v>62.459999999999994</v>
      </c>
      <c r="S60" s="37"/>
      <c r="T60" s="38"/>
      <c r="U60" s="39"/>
      <c r="V60" s="39">
        <v>1</v>
      </c>
      <c r="W60" s="43">
        <v>6</v>
      </c>
      <c r="X60" s="44">
        <v>6</v>
      </c>
      <c r="Y60" s="42">
        <f t="shared" ref="Y60:Y67" si="118">((S60*$S$7)+(T60*$T$7)+(U60*$U$7)+(V60*$V$7))</f>
        <v>1.5</v>
      </c>
      <c r="Z60" s="30">
        <f t="shared" ref="Z60:Z67" si="119">PRODUCT(W60:Y60)</f>
        <v>54</v>
      </c>
      <c r="AA60" s="37"/>
      <c r="AB60" s="38"/>
      <c r="AC60" s="39"/>
      <c r="AD60" s="39"/>
      <c r="AE60" s="37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43"/>
      <c r="AU60" s="44"/>
      <c r="AV60" s="6">
        <f t="shared" ref="AV60:AV67" si="120">((AA60*$AA$7)+(AB60*$AB$7)+(AC60*$AC$7)+(AD60*$AD$7)+(AE60*$AE$7)+(AF60*$AF$7)+(AG60*$AG$7)+(AH60*$AH$7)+(AI60*$AI$7)+(AJ60*$AJ$7)+(AK60*$AK$7)+(AL60*$AL$7)+(AM60*$AM$7)+(AN60*$AN$7)+(AO60*$AO$7)+(AP60*$AP$7)+(AQ60*$AQ$7)+(AR60*$AR$7)+(AS60*$AS$7))</f>
        <v>0</v>
      </c>
      <c r="AW60" s="30">
        <f t="shared" ref="AW60:AW67" si="121">PRODUCT(AT60:AV60)</f>
        <v>0</v>
      </c>
      <c r="AX60" s="49">
        <f t="shared" ref="AX60:AX67" si="122">AW60+Z60+R60</f>
        <v>116.46</v>
      </c>
      <c r="AY60" s="8"/>
      <c r="AZ60" s="8"/>
      <c r="BA60" s="8"/>
      <c r="BB60" s="8"/>
      <c r="BC60" s="3"/>
      <c r="BD60" s="3"/>
      <c r="BE60" s="3"/>
      <c r="BF60" s="3"/>
    </row>
    <row r="61" spans="1:58" ht="15.5" x14ac:dyDescent="0.35">
      <c r="A61" t="s">
        <v>40</v>
      </c>
      <c r="B61" s="65" t="s">
        <v>51</v>
      </c>
      <c r="C61" s="66">
        <v>5</v>
      </c>
      <c r="D61" s="67">
        <v>1</v>
      </c>
      <c r="E61" s="68"/>
      <c r="F61" s="68"/>
      <c r="G61" s="66"/>
      <c r="H61" s="67"/>
      <c r="I61" s="67"/>
      <c r="J61" s="69"/>
      <c r="K61" s="69"/>
      <c r="L61" s="69"/>
      <c r="M61" s="69"/>
      <c r="N61" s="76">
        <v>1</v>
      </c>
      <c r="O61" s="36">
        <v>7</v>
      </c>
      <c r="P61" s="36">
        <v>6</v>
      </c>
      <c r="Q61" s="6">
        <f t="shared" si="116"/>
        <v>3.8149999999999995</v>
      </c>
      <c r="R61" s="30">
        <f t="shared" si="117"/>
        <v>160.22999999999999</v>
      </c>
      <c r="S61" s="37"/>
      <c r="T61" s="38"/>
      <c r="U61" s="39"/>
      <c r="V61" s="39"/>
      <c r="W61" s="43"/>
      <c r="X61" s="44"/>
      <c r="Y61" s="42">
        <f t="shared" si="118"/>
        <v>0</v>
      </c>
      <c r="Z61" s="30">
        <f t="shared" si="119"/>
        <v>0</v>
      </c>
      <c r="AA61" s="37"/>
      <c r="AB61" s="38"/>
      <c r="AC61" s="39"/>
      <c r="AD61" s="39"/>
      <c r="AE61" s="37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43"/>
      <c r="AU61" s="44"/>
      <c r="AV61" s="6">
        <f t="shared" si="120"/>
        <v>0</v>
      </c>
      <c r="AW61" s="30">
        <f t="shared" si="121"/>
        <v>0</v>
      </c>
      <c r="AX61" s="49">
        <f t="shared" si="122"/>
        <v>160.22999999999999</v>
      </c>
      <c r="AY61" s="8"/>
      <c r="AZ61" s="8"/>
      <c r="BA61" s="8"/>
      <c r="BB61" s="8"/>
      <c r="BC61" s="3"/>
      <c r="BD61" s="3"/>
      <c r="BE61" s="3"/>
      <c r="BF61" s="3"/>
    </row>
    <row r="62" spans="1:58" ht="15.5" x14ac:dyDescent="0.35">
      <c r="A62" t="s">
        <v>40</v>
      </c>
      <c r="B62" s="65" t="s">
        <v>51</v>
      </c>
      <c r="C62" s="66">
        <v>5</v>
      </c>
      <c r="D62" s="67">
        <v>1</v>
      </c>
      <c r="E62" s="68"/>
      <c r="F62" s="68"/>
      <c r="G62" s="66"/>
      <c r="H62" s="67"/>
      <c r="I62" s="67"/>
      <c r="J62" s="69"/>
      <c r="K62" s="69"/>
      <c r="L62" s="69"/>
      <c r="M62" s="69"/>
      <c r="N62" s="76">
        <v>1</v>
      </c>
      <c r="O62" s="36">
        <v>7</v>
      </c>
      <c r="P62" s="36">
        <v>6</v>
      </c>
      <c r="Q62" s="6">
        <f t="shared" si="116"/>
        <v>3.8149999999999995</v>
      </c>
      <c r="R62" s="30">
        <f t="shared" si="117"/>
        <v>160.22999999999999</v>
      </c>
      <c r="S62" s="37"/>
      <c r="T62" s="38"/>
      <c r="U62" s="39"/>
      <c r="V62" s="39"/>
      <c r="W62" s="43"/>
      <c r="X62" s="44"/>
      <c r="Y62" s="42">
        <f t="shared" si="118"/>
        <v>0</v>
      </c>
      <c r="Z62" s="30">
        <f t="shared" si="119"/>
        <v>0</v>
      </c>
      <c r="AA62" s="37"/>
      <c r="AB62" s="38"/>
      <c r="AC62" s="39"/>
      <c r="AD62" s="39">
        <v>1</v>
      </c>
      <c r="AE62" s="37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43">
        <v>24</v>
      </c>
      <c r="AU62" s="44">
        <v>7</v>
      </c>
      <c r="AV62" s="6">
        <f t="shared" si="120"/>
        <v>0.45</v>
      </c>
      <c r="AW62" s="30">
        <f t="shared" si="121"/>
        <v>75.600000000000009</v>
      </c>
      <c r="AX62" s="49">
        <f t="shared" si="122"/>
        <v>235.82999999999998</v>
      </c>
      <c r="AY62" s="8"/>
      <c r="AZ62" s="8"/>
      <c r="BA62" s="8"/>
      <c r="BB62" s="8"/>
      <c r="BC62" s="3"/>
      <c r="BD62" s="3"/>
      <c r="BE62" s="3"/>
      <c r="BF62" s="3"/>
    </row>
    <row r="63" spans="1:58" ht="15.5" x14ac:dyDescent="0.35">
      <c r="A63" t="s">
        <v>40</v>
      </c>
      <c r="B63" s="65" t="s">
        <v>51</v>
      </c>
      <c r="C63" s="66">
        <v>6</v>
      </c>
      <c r="D63" s="67">
        <v>1</v>
      </c>
      <c r="E63" s="68"/>
      <c r="F63" s="68"/>
      <c r="G63" s="66"/>
      <c r="H63" s="67"/>
      <c r="I63" s="67"/>
      <c r="J63" s="69"/>
      <c r="K63" s="69"/>
      <c r="L63" s="69"/>
      <c r="M63" s="69"/>
      <c r="N63" s="76">
        <v>1</v>
      </c>
      <c r="O63" s="36">
        <v>7</v>
      </c>
      <c r="P63" s="36">
        <v>6</v>
      </c>
      <c r="Q63" s="6">
        <f t="shared" si="116"/>
        <v>4.1750000000000007</v>
      </c>
      <c r="R63" s="30">
        <f t="shared" si="117"/>
        <v>175.35000000000002</v>
      </c>
      <c r="S63" s="37"/>
      <c r="T63" s="38"/>
      <c r="U63" s="39"/>
      <c r="V63" s="39"/>
      <c r="W63" s="43"/>
      <c r="X63" s="44"/>
      <c r="Y63" s="42">
        <f t="shared" si="118"/>
        <v>0</v>
      </c>
      <c r="Z63" s="30">
        <f t="shared" si="119"/>
        <v>0</v>
      </c>
      <c r="AA63" s="37"/>
      <c r="AB63" s="38"/>
      <c r="AC63" s="39"/>
      <c r="AD63" s="39">
        <v>1</v>
      </c>
      <c r="AE63" s="37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43">
        <v>24</v>
      </c>
      <c r="AU63" s="44">
        <v>7</v>
      </c>
      <c r="AV63" s="6">
        <f t="shared" si="120"/>
        <v>0.45</v>
      </c>
      <c r="AW63" s="30">
        <f t="shared" si="121"/>
        <v>75.600000000000009</v>
      </c>
      <c r="AX63" s="49">
        <f t="shared" si="122"/>
        <v>250.95000000000005</v>
      </c>
      <c r="AY63" s="8"/>
      <c r="AZ63" s="8"/>
      <c r="BA63" s="8"/>
      <c r="BB63" s="8"/>
      <c r="BC63" s="3"/>
      <c r="BD63" s="3"/>
      <c r="BE63" s="3"/>
      <c r="BF63" s="3"/>
    </row>
    <row r="64" spans="1:58" ht="15.5" x14ac:dyDescent="0.35">
      <c r="A64" t="s">
        <v>40</v>
      </c>
      <c r="B64" s="65" t="s">
        <v>51</v>
      </c>
      <c r="C64" s="66">
        <v>6</v>
      </c>
      <c r="D64" s="67">
        <v>1</v>
      </c>
      <c r="E64" s="68"/>
      <c r="F64" s="68"/>
      <c r="G64" s="66"/>
      <c r="H64" s="67"/>
      <c r="I64" s="67"/>
      <c r="J64" s="69"/>
      <c r="K64" s="69"/>
      <c r="L64" s="69"/>
      <c r="M64" s="69"/>
      <c r="N64" s="76">
        <v>1</v>
      </c>
      <c r="O64" s="36">
        <v>7</v>
      </c>
      <c r="P64" s="36">
        <v>6</v>
      </c>
      <c r="Q64" s="6">
        <f t="shared" si="116"/>
        <v>4.1750000000000007</v>
      </c>
      <c r="R64" s="30">
        <f t="shared" si="117"/>
        <v>175.35000000000002</v>
      </c>
      <c r="S64" s="37"/>
      <c r="T64" s="38"/>
      <c r="U64" s="39"/>
      <c r="V64" s="39"/>
      <c r="W64" s="43"/>
      <c r="X64" s="44"/>
      <c r="Y64" s="42">
        <f t="shared" si="118"/>
        <v>0</v>
      </c>
      <c r="Z64" s="30">
        <f t="shared" si="119"/>
        <v>0</v>
      </c>
      <c r="AA64" s="37"/>
      <c r="AB64" s="38"/>
      <c r="AC64" s="39"/>
      <c r="AD64" s="39">
        <v>1</v>
      </c>
      <c r="AE64" s="37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43">
        <v>24</v>
      </c>
      <c r="AU64" s="44">
        <v>7</v>
      </c>
      <c r="AV64" s="6">
        <f t="shared" si="120"/>
        <v>0.45</v>
      </c>
      <c r="AW64" s="30">
        <f t="shared" si="121"/>
        <v>75.600000000000009</v>
      </c>
      <c r="AX64" s="49">
        <f t="shared" si="122"/>
        <v>250.95000000000005</v>
      </c>
      <c r="AY64" s="8"/>
      <c r="AZ64" s="8"/>
      <c r="BA64" s="8"/>
      <c r="BB64" s="8"/>
      <c r="BC64" s="3"/>
      <c r="BD64" s="3"/>
      <c r="BE64" s="3"/>
      <c r="BF64" s="3"/>
    </row>
    <row r="65" spans="1:58" ht="15.5" x14ac:dyDescent="0.35">
      <c r="A65" t="s">
        <v>40</v>
      </c>
      <c r="B65" s="65" t="s">
        <v>51</v>
      </c>
      <c r="C65" s="66">
        <v>6</v>
      </c>
      <c r="D65" s="67">
        <v>1</v>
      </c>
      <c r="E65" s="68"/>
      <c r="F65" s="68"/>
      <c r="G65" s="66"/>
      <c r="H65" s="67"/>
      <c r="I65" s="67"/>
      <c r="J65" s="69"/>
      <c r="K65" s="69"/>
      <c r="L65" s="69"/>
      <c r="M65" s="69"/>
      <c r="N65" s="76">
        <v>1</v>
      </c>
      <c r="O65" s="36">
        <v>7</v>
      </c>
      <c r="P65" s="36">
        <v>6</v>
      </c>
      <c r="Q65" s="6">
        <f t="shared" si="116"/>
        <v>4.1750000000000007</v>
      </c>
      <c r="R65" s="30">
        <f t="shared" si="117"/>
        <v>175.35000000000002</v>
      </c>
      <c r="S65" s="37"/>
      <c r="T65" s="38"/>
      <c r="U65" s="39"/>
      <c r="V65" s="39"/>
      <c r="W65" s="43"/>
      <c r="X65" s="44"/>
      <c r="Y65" s="42">
        <f t="shared" si="118"/>
        <v>0</v>
      </c>
      <c r="Z65" s="30">
        <f t="shared" si="119"/>
        <v>0</v>
      </c>
      <c r="AA65" s="37"/>
      <c r="AB65" s="38"/>
      <c r="AC65" s="39"/>
      <c r="AD65" s="39">
        <v>1</v>
      </c>
      <c r="AE65" s="37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43">
        <v>24</v>
      </c>
      <c r="AU65" s="44">
        <v>7</v>
      </c>
      <c r="AV65" s="6">
        <f t="shared" si="120"/>
        <v>0.45</v>
      </c>
      <c r="AW65" s="30">
        <f t="shared" si="121"/>
        <v>75.600000000000009</v>
      </c>
      <c r="AX65" s="49">
        <f t="shared" si="122"/>
        <v>250.95000000000005</v>
      </c>
      <c r="AY65" s="8"/>
      <c r="AZ65" s="8"/>
      <c r="BA65" s="8"/>
      <c r="BB65" s="8"/>
      <c r="BC65" s="3"/>
      <c r="BD65" s="3"/>
      <c r="BE65" s="3"/>
      <c r="BF65" s="3"/>
    </row>
    <row r="66" spans="1:58" ht="15.5" x14ac:dyDescent="0.35">
      <c r="A66" t="s">
        <v>40</v>
      </c>
      <c r="B66" s="65" t="s">
        <v>51</v>
      </c>
      <c r="C66" s="66">
        <v>6</v>
      </c>
      <c r="D66" s="67">
        <v>1</v>
      </c>
      <c r="E66" s="68"/>
      <c r="F66" s="68"/>
      <c r="G66" s="66"/>
      <c r="H66" s="67"/>
      <c r="I66" s="67"/>
      <c r="J66" s="69"/>
      <c r="K66" s="69"/>
      <c r="L66" s="69"/>
      <c r="M66" s="69"/>
      <c r="N66" s="76">
        <v>1</v>
      </c>
      <c r="O66" s="36">
        <v>7</v>
      </c>
      <c r="P66" s="36">
        <v>6</v>
      </c>
      <c r="Q66" s="6">
        <f t="shared" si="116"/>
        <v>4.1750000000000007</v>
      </c>
      <c r="R66" s="30">
        <f t="shared" si="117"/>
        <v>175.35000000000002</v>
      </c>
      <c r="S66" s="37"/>
      <c r="T66" s="38"/>
      <c r="U66" s="39"/>
      <c r="V66" s="39"/>
      <c r="W66" s="43"/>
      <c r="X66" s="44"/>
      <c r="Y66" s="42">
        <f t="shared" si="118"/>
        <v>0</v>
      </c>
      <c r="Z66" s="30">
        <f t="shared" si="119"/>
        <v>0</v>
      </c>
      <c r="AA66" s="37"/>
      <c r="AB66" s="38"/>
      <c r="AC66" s="39"/>
      <c r="AD66" s="39">
        <v>1</v>
      </c>
      <c r="AE66" s="37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43">
        <v>24</v>
      </c>
      <c r="AU66" s="44">
        <v>7</v>
      </c>
      <c r="AV66" s="6">
        <f t="shared" si="120"/>
        <v>0.45</v>
      </c>
      <c r="AW66" s="30">
        <f t="shared" si="121"/>
        <v>75.600000000000009</v>
      </c>
      <c r="AX66" s="49">
        <f t="shared" si="122"/>
        <v>250.95000000000005</v>
      </c>
      <c r="AY66" s="8"/>
      <c r="AZ66" s="8"/>
      <c r="BA66" s="8"/>
      <c r="BB66" s="8"/>
      <c r="BC66" s="3"/>
      <c r="BD66" s="3"/>
      <c r="BE66" s="3"/>
      <c r="BF66" s="3"/>
    </row>
    <row r="67" spans="1:58" ht="15.5" x14ac:dyDescent="0.35">
      <c r="A67" t="s">
        <v>41</v>
      </c>
      <c r="B67" s="65" t="s">
        <v>64</v>
      </c>
      <c r="C67" s="66">
        <v>3</v>
      </c>
      <c r="D67" s="67">
        <v>1</v>
      </c>
      <c r="E67" s="68"/>
      <c r="F67" s="68">
        <v>2</v>
      </c>
      <c r="G67" s="66"/>
      <c r="H67" s="67"/>
      <c r="I67" s="67">
        <v>2</v>
      </c>
      <c r="J67" s="69"/>
      <c r="K67" s="69">
        <v>1</v>
      </c>
      <c r="L67" s="69"/>
      <c r="M67" s="69">
        <v>1</v>
      </c>
      <c r="N67" s="76"/>
      <c r="O67" s="36">
        <v>8</v>
      </c>
      <c r="P67" s="36">
        <v>6</v>
      </c>
      <c r="Q67" s="6">
        <f t="shared" si="116"/>
        <v>7.9350000000000005</v>
      </c>
      <c r="R67" s="30">
        <f t="shared" si="117"/>
        <v>380.88</v>
      </c>
      <c r="S67" s="37"/>
      <c r="T67" s="38"/>
      <c r="U67" s="39"/>
      <c r="V67" s="39">
        <v>1</v>
      </c>
      <c r="W67" s="43">
        <v>8</v>
      </c>
      <c r="X67" s="44">
        <v>6</v>
      </c>
      <c r="Y67" s="42">
        <f t="shared" si="118"/>
        <v>1.5</v>
      </c>
      <c r="Z67" s="30">
        <f t="shared" si="119"/>
        <v>72</v>
      </c>
      <c r="AA67" s="37"/>
      <c r="AB67" s="38"/>
      <c r="AC67" s="39"/>
      <c r="AD67" s="39"/>
      <c r="AE67" s="37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43"/>
      <c r="AU67" s="44"/>
      <c r="AV67" s="6">
        <f t="shared" si="120"/>
        <v>0</v>
      </c>
      <c r="AW67" s="30">
        <f t="shared" si="121"/>
        <v>0</v>
      </c>
      <c r="AX67" s="49">
        <f t="shared" si="122"/>
        <v>452.88</v>
      </c>
      <c r="AY67" s="8"/>
      <c r="AZ67" s="8"/>
      <c r="BA67" s="8"/>
      <c r="BB67" s="8"/>
      <c r="BC67" s="3"/>
      <c r="BD67" s="3"/>
      <c r="BE67" s="3"/>
      <c r="BF67" s="3"/>
    </row>
    <row r="68" spans="1:58" ht="15.5" x14ac:dyDescent="0.35">
      <c r="A68" t="s">
        <v>41</v>
      </c>
      <c r="B68" s="65" t="s">
        <v>65</v>
      </c>
      <c r="C68" s="66">
        <v>12</v>
      </c>
      <c r="D68" s="67">
        <v>1</v>
      </c>
      <c r="E68" s="68">
        <v>2</v>
      </c>
      <c r="F68" s="68"/>
      <c r="G68" s="66"/>
      <c r="H68" s="67"/>
      <c r="I68" s="67">
        <v>8</v>
      </c>
      <c r="J68" s="69"/>
      <c r="K68" s="69">
        <v>1</v>
      </c>
      <c r="L68" s="69"/>
      <c r="M68" s="69">
        <v>1</v>
      </c>
      <c r="N68" s="76"/>
      <c r="O68" s="36">
        <v>7</v>
      </c>
      <c r="P68" s="36">
        <v>6</v>
      </c>
      <c r="Q68" s="6">
        <f t="shared" ref="Q68:Q69" si="123">((C68*$C$7)+(D68*$D$7)+(E68*$E$7)+(F68*$F$7)+(G68*$G$7)+(H68*$H$7)+(I68*$I$7)+(J68*$J$7)+(K68*$K$7)+(L68*$L$7)+(M68*$M$7)+(N68*$N$7))</f>
        <v>9.4949999999999992</v>
      </c>
      <c r="R68" s="30">
        <f t="shared" ref="R68:R69" si="124">PRODUCT(O68:Q68)</f>
        <v>398.78999999999996</v>
      </c>
      <c r="S68" s="37"/>
      <c r="T68" s="38"/>
      <c r="U68" s="39"/>
      <c r="V68" s="39">
        <v>1</v>
      </c>
      <c r="W68" s="43">
        <v>7</v>
      </c>
      <c r="X68" s="44">
        <v>6</v>
      </c>
      <c r="Y68" s="42">
        <f t="shared" ref="Y68:Y69" si="125">((S68*$S$7)+(T68*$T$7)+(U68*$U$7)+(V68*$V$7))</f>
        <v>1.5</v>
      </c>
      <c r="Z68" s="30">
        <f t="shared" ref="Z68:Z69" si="126">PRODUCT(W68:Y68)</f>
        <v>63</v>
      </c>
      <c r="AA68" s="37"/>
      <c r="AB68" s="38"/>
      <c r="AC68" s="39"/>
      <c r="AD68" s="39"/>
      <c r="AE68" s="37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43"/>
      <c r="AU68" s="44"/>
      <c r="AV68" s="6">
        <f t="shared" ref="AV68:AV69" si="127">((AA68*$AA$7)+(AB68*$AB$7)+(AC68*$AC$7)+(AD68*$AD$7)+(AE68*$AE$7)+(AF68*$AF$7)+(AG68*$AG$7)+(AH68*$AH$7)+(AI68*$AI$7)+(AJ68*$AJ$7)+(AK68*$AK$7)+(AL68*$AL$7)+(AM68*$AM$7)+(AN68*$AN$7)+(AO68*$AO$7)+(AP68*$AP$7)+(AQ68*$AQ$7)+(AR68*$AR$7)+(AS68*$AS$7))</f>
        <v>0</v>
      </c>
      <c r="AW68" s="30">
        <f t="shared" ref="AW68:AW69" si="128">PRODUCT(AT68:AV68)</f>
        <v>0</v>
      </c>
      <c r="AX68" s="49">
        <f t="shared" ref="AX68:AX69" si="129">AW68+Z68+R68</f>
        <v>461.78999999999996</v>
      </c>
      <c r="AY68" s="8"/>
      <c r="AZ68" s="8"/>
      <c r="BA68" s="8"/>
      <c r="BB68" s="8"/>
      <c r="BC68" s="3"/>
      <c r="BD68" s="3"/>
      <c r="BE68" s="3"/>
      <c r="BF68" s="3"/>
    </row>
    <row r="69" spans="1:58" ht="15.5" x14ac:dyDescent="0.35">
      <c r="A69" t="s">
        <v>41</v>
      </c>
      <c r="B69" s="65" t="s">
        <v>66</v>
      </c>
      <c r="C69" s="66">
        <v>4</v>
      </c>
      <c r="D69" s="67">
        <v>1</v>
      </c>
      <c r="E69" s="68"/>
      <c r="F69" s="68">
        <v>1</v>
      </c>
      <c r="G69" s="66">
        <v>1</v>
      </c>
      <c r="H69" s="67">
        <v>1</v>
      </c>
      <c r="I69" s="67">
        <v>1</v>
      </c>
      <c r="J69" s="69"/>
      <c r="K69" s="69"/>
      <c r="L69" s="69"/>
      <c r="M69" s="69">
        <v>1</v>
      </c>
      <c r="N69" s="76"/>
      <c r="O69" s="36">
        <v>8</v>
      </c>
      <c r="P69" s="36">
        <v>6</v>
      </c>
      <c r="Q69" s="6">
        <f t="shared" si="123"/>
        <v>4.8650000000000002</v>
      </c>
      <c r="R69" s="30">
        <f t="shared" si="124"/>
        <v>233.52</v>
      </c>
      <c r="S69" s="37"/>
      <c r="T69" s="38"/>
      <c r="U69" s="39"/>
      <c r="V69" s="39">
        <v>1</v>
      </c>
      <c r="W69" s="43">
        <v>8</v>
      </c>
      <c r="X69" s="44">
        <v>6</v>
      </c>
      <c r="Y69" s="42">
        <f t="shared" si="125"/>
        <v>1.5</v>
      </c>
      <c r="Z69" s="30">
        <f t="shared" si="126"/>
        <v>72</v>
      </c>
      <c r="AA69" s="37"/>
      <c r="AB69" s="38"/>
      <c r="AC69" s="39"/>
      <c r="AD69" s="39"/>
      <c r="AE69" s="37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43"/>
      <c r="AU69" s="44"/>
      <c r="AV69" s="6">
        <f t="shared" si="127"/>
        <v>0</v>
      </c>
      <c r="AW69" s="30">
        <f t="shared" si="128"/>
        <v>0</v>
      </c>
      <c r="AX69" s="49">
        <f t="shared" si="129"/>
        <v>305.52</v>
      </c>
      <c r="AY69" s="8"/>
      <c r="AZ69" s="8"/>
      <c r="BA69" s="8"/>
      <c r="BB69" s="8"/>
      <c r="BC69" s="3"/>
      <c r="BD69" s="3"/>
      <c r="BE69" s="3"/>
      <c r="BF69" s="3"/>
    </row>
    <row r="70" spans="1:58" ht="15.5" x14ac:dyDescent="0.35">
      <c r="A70" t="s">
        <v>41</v>
      </c>
      <c r="B70" s="65" t="s">
        <v>48</v>
      </c>
      <c r="C70" s="66">
        <v>30</v>
      </c>
      <c r="D70" s="67">
        <v>7</v>
      </c>
      <c r="E70" s="68"/>
      <c r="F70" s="68">
        <v>1</v>
      </c>
      <c r="G70" s="66">
        <v>1</v>
      </c>
      <c r="H70" s="67">
        <v>1</v>
      </c>
      <c r="I70" s="67">
        <v>2</v>
      </c>
      <c r="J70" s="69"/>
      <c r="K70" s="69"/>
      <c r="L70" s="69"/>
      <c r="M70" s="69">
        <v>1</v>
      </c>
      <c r="N70" s="76"/>
      <c r="O70" s="36">
        <v>12</v>
      </c>
      <c r="P70" s="36">
        <v>6</v>
      </c>
      <c r="Q70" s="6">
        <f t="shared" ref="Q70:Q71" si="130">((C70*$C$7)+(D70*$D$7)+(E70*$E$7)+(F70*$F$7)+(G70*$G$7)+(H70*$H$7)+(I70*$I$7)+(J70*$J$7)+(K70*$K$7)+(L70*$L$7)+(M70*$M$7)+(N70*$N$7))</f>
        <v>14.534999999999998</v>
      </c>
      <c r="R70" s="30">
        <f t="shared" ref="R70:R71" si="131">PRODUCT(O70:Q70)</f>
        <v>1046.52</v>
      </c>
      <c r="S70" s="37">
        <v>2</v>
      </c>
      <c r="T70" s="38"/>
      <c r="U70" s="39"/>
      <c r="V70" s="39"/>
      <c r="W70" s="43">
        <v>24</v>
      </c>
      <c r="X70" s="44">
        <v>7</v>
      </c>
      <c r="Y70" s="42">
        <f t="shared" ref="Y70:Y71" si="132">((S70*$S$7)+(T70*$T$7)+(U70*$U$7)+(V70*$V$7))</f>
        <v>0.8</v>
      </c>
      <c r="Z70" s="30">
        <f t="shared" ref="Z70:Z71" si="133">PRODUCT(W70:Y70)</f>
        <v>134.4</v>
      </c>
      <c r="AA70" s="37"/>
      <c r="AB70" s="38"/>
      <c r="AC70" s="39"/>
      <c r="AD70" s="39"/>
      <c r="AE70" s="37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43"/>
      <c r="AU70" s="44"/>
      <c r="AV70" s="6">
        <f t="shared" ref="AV70:AV71" si="134">((AA70*$AA$7)+(AB70*$AB$7)+(AC70*$AC$7)+(AD70*$AD$7)+(AE70*$AE$7)+(AF70*$AF$7)+(AG70*$AG$7)+(AH70*$AH$7)+(AI70*$AI$7)+(AJ70*$AJ$7)+(AK70*$AK$7)+(AL70*$AL$7)+(AM70*$AM$7)+(AN70*$AN$7)+(AO70*$AO$7)+(AP70*$AP$7)+(AQ70*$AQ$7)+(AR70*$AR$7)+(AS70*$AS$7))</f>
        <v>0</v>
      </c>
      <c r="AW70" s="30">
        <f t="shared" ref="AW70:AW71" si="135">PRODUCT(AT70:AV70)</f>
        <v>0</v>
      </c>
      <c r="AX70" s="49">
        <f t="shared" ref="AX70:AX71" si="136">AW70+Z70+R70</f>
        <v>1180.92</v>
      </c>
      <c r="AY70" s="8"/>
      <c r="AZ70" s="8"/>
      <c r="BA70" s="8"/>
      <c r="BB70" s="8"/>
      <c r="BC70" s="3"/>
      <c r="BD70" s="3"/>
      <c r="BE70" s="3"/>
      <c r="BF70" s="3"/>
    </row>
    <row r="71" spans="1:58" ht="15.5" x14ac:dyDescent="0.35">
      <c r="A71" t="s">
        <v>67</v>
      </c>
      <c r="B71" s="65" t="s">
        <v>43</v>
      </c>
      <c r="C71" s="66">
        <v>4</v>
      </c>
      <c r="D71" s="67">
        <v>1</v>
      </c>
      <c r="E71" s="68"/>
      <c r="F71" s="68"/>
      <c r="G71" s="66">
        <v>1</v>
      </c>
      <c r="H71" s="67">
        <v>1</v>
      </c>
      <c r="I71" s="67">
        <v>1</v>
      </c>
      <c r="J71" s="69"/>
      <c r="K71" s="69"/>
      <c r="L71" s="69"/>
      <c r="M71" s="69">
        <v>1</v>
      </c>
      <c r="N71" s="76"/>
      <c r="O71" s="36">
        <v>6</v>
      </c>
      <c r="P71" s="36">
        <v>6</v>
      </c>
      <c r="Q71" s="6">
        <f t="shared" si="130"/>
        <v>3.0649999999999999</v>
      </c>
      <c r="R71" s="30">
        <f t="shared" si="131"/>
        <v>110.34</v>
      </c>
      <c r="S71" s="37"/>
      <c r="T71" s="38"/>
      <c r="U71" s="39"/>
      <c r="V71" s="39"/>
      <c r="W71" s="43"/>
      <c r="X71" s="44"/>
      <c r="Y71" s="42">
        <f t="shared" si="132"/>
        <v>0</v>
      </c>
      <c r="Z71" s="30">
        <f t="shared" si="133"/>
        <v>0</v>
      </c>
      <c r="AA71" s="37"/>
      <c r="AB71" s="38"/>
      <c r="AC71" s="39"/>
      <c r="AD71" s="39"/>
      <c r="AE71" s="37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43"/>
      <c r="AU71" s="44"/>
      <c r="AV71" s="6">
        <f t="shared" si="134"/>
        <v>0</v>
      </c>
      <c r="AW71" s="30">
        <f t="shared" si="135"/>
        <v>0</v>
      </c>
      <c r="AX71" s="49">
        <f t="shared" si="136"/>
        <v>110.34</v>
      </c>
      <c r="AY71" s="8"/>
      <c r="AZ71" s="8"/>
      <c r="BA71" s="8"/>
      <c r="BB71" s="8"/>
      <c r="BC71" s="3"/>
      <c r="BD71" s="3"/>
      <c r="BE71" s="3"/>
      <c r="BF71" s="3"/>
    </row>
    <row r="72" spans="1:58" ht="15.5" x14ac:dyDescent="0.35">
      <c r="A72" t="s">
        <v>67</v>
      </c>
      <c r="B72" s="65" t="s">
        <v>43</v>
      </c>
      <c r="C72" s="66">
        <v>4</v>
      </c>
      <c r="D72" s="67">
        <v>1</v>
      </c>
      <c r="E72" s="68"/>
      <c r="F72" s="68"/>
      <c r="G72" s="66">
        <v>1</v>
      </c>
      <c r="H72" s="67">
        <v>1</v>
      </c>
      <c r="I72" s="67">
        <v>1</v>
      </c>
      <c r="J72" s="69"/>
      <c r="K72" s="69"/>
      <c r="L72" s="69"/>
      <c r="M72" s="69">
        <v>1</v>
      </c>
      <c r="N72" s="76"/>
      <c r="O72" s="36">
        <v>6</v>
      </c>
      <c r="P72" s="36">
        <v>6</v>
      </c>
      <c r="Q72" s="6">
        <f t="shared" ref="Q72:Q80" si="137">((C72*$C$7)+(D72*$D$7)+(E72*$E$7)+(F72*$F$7)+(G72*$G$7)+(H72*$H$7)+(I72*$I$7)+(J72*$J$7)+(K72*$K$7)+(L72*$L$7)+(M72*$M$7)+(N72*$N$7))</f>
        <v>3.0649999999999999</v>
      </c>
      <c r="R72" s="30">
        <f t="shared" ref="R72:R80" si="138">PRODUCT(O72:Q72)</f>
        <v>110.34</v>
      </c>
      <c r="S72" s="37"/>
      <c r="T72" s="38"/>
      <c r="U72" s="39"/>
      <c r="V72" s="39"/>
      <c r="W72" s="43"/>
      <c r="X72" s="44"/>
      <c r="Y72" s="42">
        <f t="shared" ref="Y72:Y80" si="139">((S72*$S$7)+(T72*$T$7)+(U72*$U$7)+(V72*$V$7))</f>
        <v>0</v>
      </c>
      <c r="Z72" s="30">
        <f t="shared" ref="Z72:Z80" si="140">PRODUCT(W72:Y72)</f>
        <v>0</v>
      </c>
      <c r="AA72" s="37"/>
      <c r="AB72" s="38"/>
      <c r="AC72" s="39"/>
      <c r="AD72" s="39"/>
      <c r="AE72" s="37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43"/>
      <c r="AU72" s="44"/>
      <c r="AV72" s="6">
        <f t="shared" ref="AV72:AV80" si="141">((AA72*$AA$7)+(AB72*$AB$7)+(AC72*$AC$7)+(AD72*$AD$7)+(AE72*$AE$7)+(AF72*$AF$7)+(AG72*$AG$7)+(AH72*$AH$7)+(AI72*$AI$7)+(AJ72*$AJ$7)+(AK72*$AK$7)+(AL72*$AL$7)+(AM72*$AM$7)+(AN72*$AN$7)+(AO72*$AO$7)+(AP72*$AP$7)+(AQ72*$AQ$7)+(AR72*$AR$7)+(AS72*$AS$7))</f>
        <v>0</v>
      </c>
      <c r="AW72" s="30">
        <f t="shared" ref="AW72:AW80" si="142">PRODUCT(AT72:AV72)</f>
        <v>0</v>
      </c>
      <c r="AX72" s="49">
        <f t="shared" ref="AX72:AX80" si="143">AW72+Z72+R72</f>
        <v>110.34</v>
      </c>
      <c r="AY72" s="8"/>
      <c r="AZ72" s="8"/>
      <c r="BA72" s="8"/>
      <c r="BB72" s="8"/>
      <c r="BC72" s="3"/>
      <c r="BD72" s="3"/>
      <c r="BE72" s="3"/>
      <c r="BF72" s="3"/>
    </row>
    <row r="73" spans="1:58" ht="15.5" x14ac:dyDescent="0.35">
      <c r="A73" t="s">
        <v>67</v>
      </c>
      <c r="B73" s="65" t="s">
        <v>43</v>
      </c>
      <c r="C73" s="66">
        <v>4</v>
      </c>
      <c r="D73" s="67">
        <v>1</v>
      </c>
      <c r="E73" s="68"/>
      <c r="F73" s="68"/>
      <c r="G73" s="66">
        <v>1</v>
      </c>
      <c r="H73" s="67">
        <v>1</v>
      </c>
      <c r="I73" s="67">
        <v>1</v>
      </c>
      <c r="J73" s="69"/>
      <c r="K73" s="69"/>
      <c r="L73" s="69"/>
      <c r="M73" s="69">
        <v>1</v>
      </c>
      <c r="N73" s="76"/>
      <c r="O73" s="36">
        <v>6</v>
      </c>
      <c r="P73" s="36">
        <v>6</v>
      </c>
      <c r="Q73" s="6">
        <f t="shared" si="137"/>
        <v>3.0649999999999999</v>
      </c>
      <c r="R73" s="30">
        <f t="shared" si="138"/>
        <v>110.34</v>
      </c>
      <c r="S73" s="37"/>
      <c r="T73" s="38"/>
      <c r="U73" s="39"/>
      <c r="V73" s="39"/>
      <c r="W73" s="43"/>
      <c r="X73" s="44"/>
      <c r="Y73" s="42">
        <f t="shared" si="139"/>
        <v>0</v>
      </c>
      <c r="Z73" s="30">
        <f t="shared" si="140"/>
        <v>0</v>
      </c>
      <c r="AA73" s="37"/>
      <c r="AB73" s="38"/>
      <c r="AC73" s="39"/>
      <c r="AD73" s="39"/>
      <c r="AE73" s="37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43"/>
      <c r="AU73" s="44"/>
      <c r="AV73" s="6">
        <f t="shared" si="141"/>
        <v>0</v>
      </c>
      <c r="AW73" s="30">
        <f t="shared" si="142"/>
        <v>0</v>
      </c>
      <c r="AX73" s="49">
        <f t="shared" si="143"/>
        <v>110.34</v>
      </c>
      <c r="AY73" s="8"/>
      <c r="AZ73" s="8"/>
      <c r="BA73" s="8"/>
      <c r="BB73" s="8"/>
      <c r="BC73" s="3"/>
      <c r="BD73" s="3"/>
      <c r="BE73" s="3"/>
      <c r="BF73" s="3"/>
    </row>
    <row r="74" spans="1:58" ht="15.5" x14ac:dyDescent="0.35">
      <c r="A74" t="s">
        <v>67</v>
      </c>
      <c r="B74" s="65" t="s">
        <v>43</v>
      </c>
      <c r="C74" s="66">
        <v>4</v>
      </c>
      <c r="D74" s="67">
        <v>1</v>
      </c>
      <c r="E74" s="68"/>
      <c r="F74" s="68"/>
      <c r="G74" s="66">
        <v>1</v>
      </c>
      <c r="H74" s="67">
        <v>1</v>
      </c>
      <c r="I74" s="67">
        <v>1</v>
      </c>
      <c r="J74" s="69"/>
      <c r="K74" s="69"/>
      <c r="L74" s="69"/>
      <c r="M74" s="69">
        <v>1</v>
      </c>
      <c r="N74" s="76"/>
      <c r="O74" s="36">
        <v>6</v>
      </c>
      <c r="P74" s="36">
        <v>6</v>
      </c>
      <c r="Q74" s="6">
        <f t="shared" si="137"/>
        <v>3.0649999999999999</v>
      </c>
      <c r="R74" s="30">
        <f t="shared" si="138"/>
        <v>110.34</v>
      </c>
      <c r="S74" s="37"/>
      <c r="T74" s="38"/>
      <c r="U74" s="39"/>
      <c r="V74" s="39"/>
      <c r="W74" s="43"/>
      <c r="X74" s="44"/>
      <c r="Y74" s="42">
        <f t="shared" si="139"/>
        <v>0</v>
      </c>
      <c r="Z74" s="30">
        <f t="shared" si="140"/>
        <v>0</v>
      </c>
      <c r="AA74" s="37"/>
      <c r="AB74" s="38"/>
      <c r="AC74" s="39"/>
      <c r="AD74" s="39"/>
      <c r="AE74" s="37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43"/>
      <c r="AU74" s="44"/>
      <c r="AV74" s="6">
        <f t="shared" si="141"/>
        <v>0</v>
      </c>
      <c r="AW74" s="30">
        <f t="shared" si="142"/>
        <v>0</v>
      </c>
      <c r="AX74" s="49">
        <f t="shared" si="143"/>
        <v>110.34</v>
      </c>
      <c r="AY74" s="8"/>
      <c r="AZ74" s="8"/>
      <c r="BA74" s="8"/>
      <c r="BB74" s="8"/>
      <c r="BC74" s="3"/>
      <c r="BD74" s="3"/>
      <c r="BE74" s="3"/>
      <c r="BF74" s="3"/>
    </row>
    <row r="75" spans="1:58" ht="15.5" x14ac:dyDescent="0.35">
      <c r="A75" t="s">
        <v>67</v>
      </c>
      <c r="B75" s="65" t="s">
        <v>43</v>
      </c>
      <c r="C75" s="66">
        <v>4</v>
      </c>
      <c r="D75" s="67">
        <v>1</v>
      </c>
      <c r="E75" s="68"/>
      <c r="F75" s="68"/>
      <c r="G75" s="66">
        <v>1</v>
      </c>
      <c r="H75" s="67">
        <v>1</v>
      </c>
      <c r="I75" s="67">
        <v>1</v>
      </c>
      <c r="J75" s="69"/>
      <c r="K75" s="69"/>
      <c r="L75" s="69"/>
      <c r="M75" s="69">
        <v>1</v>
      </c>
      <c r="N75" s="76"/>
      <c r="O75" s="36">
        <v>6</v>
      </c>
      <c r="P75" s="36">
        <v>6</v>
      </c>
      <c r="Q75" s="6">
        <f t="shared" si="137"/>
        <v>3.0649999999999999</v>
      </c>
      <c r="R75" s="30">
        <f t="shared" si="138"/>
        <v>110.34</v>
      </c>
      <c r="S75" s="37"/>
      <c r="T75" s="38"/>
      <c r="U75" s="39"/>
      <c r="V75" s="39"/>
      <c r="W75" s="43"/>
      <c r="X75" s="44"/>
      <c r="Y75" s="42">
        <f t="shared" si="139"/>
        <v>0</v>
      </c>
      <c r="Z75" s="30">
        <f t="shared" si="140"/>
        <v>0</v>
      </c>
      <c r="AA75" s="37"/>
      <c r="AB75" s="38"/>
      <c r="AC75" s="39"/>
      <c r="AD75" s="39"/>
      <c r="AE75" s="37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43"/>
      <c r="AU75" s="44"/>
      <c r="AV75" s="6">
        <f t="shared" si="141"/>
        <v>0</v>
      </c>
      <c r="AW75" s="30">
        <f t="shared" si="142"/>
        <v>0</v>
      </c>
      <c r="AX75" s="49">
        <f t="shared" si="143"/>
        <v>110.34</v>
      </c>
      <c r="AY75" s="8"/>
      <c r="AZ75" s="8"/>
      <c r="BA75" s="8"/>
      <c r="BB75" s="8"/>
      <c r="BC75" s="3"/>
      <c r="BD75" s="3"/>
      <c r="BE75" s="3"/>
      <c r="BF75" s="3"/>
    </row>
    <row r="76" spans="1:58" ht="15.5" x14ac:dyDescent="0.35">
      <c r="A76" t="s">
        <v>67</v>
      </c>
      <c r="B76" s="65" t="s">
        <v>43</v>
      </c>
      <c r="C76" s="66">
        <v>4</v>
      </c>
      <c r="D76" s="67">
        <v>1</v>
      </c>
      <c r="E76" s="68"/>
      <c r="F76" s="68"/>
      <c r="G76" s="66">
        <v>1</v>
      </c>
      <c r="H76" s="67">
        <v>1</v>
      </c>
      <c r="I76" s="67">
        <v>1</v>
      </c>
      <c r="J76" s="69"/>
      <c r="K76" s="69"/>
      <c r="L76" s="69"/>
      <c r="M76" s="69">
        <v>1</v>
      </c>
      <c r="N76" s="76"/>
      <c r="O76" s="36">
        <v>6</v>
      </c>
      <c r="P76" s="36">
        <v>6</v>
      </c>
      <c r="Q76" s="6">
        <f t="shared" si="137"/>
        <v>3.0649999999999999</v>
      </c>
      <c r="R76" s="30">
        <f t="shared" si="138"/>
        <v>110.34</v>
      </c>
      <c r="S76" s="37"/>
      <c r="T76" s="38"/>
      <c r="U76" s="39"/>
      <c r="V76" s="39"/>
      <c r="W76" s="43"/>
      <c r="X76" s="44"/>
      <c r="Y76" s="42">
        <f t="shared" si="139"/>
        <v>0</v>
      </c>
      <c r="Z76" s="30">
        <f t="shared" si="140"/>
        <v>0</v>
      </c>
      <c r="AA76" s="37"/>
      <c r="AB76" s="38"/>
      <c r="AC76" s="39"/>
      <c r="AD76" s="39"/>
      <c r="AE76" s="37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43"/>
      <c r="AU76" s="44"/>
      <c r="AV76" s="6">
        <f t="shared" si="141"/>
        <v>0</v>
      </c>
      <c r="AW76" s="30">
        <f t="shared" si="142"/>
        <v>0</v>
      </c>
      <c r="AX76" s="49">
        <f t="shared" si="143"/>
        <v>110.34</v>
      </c>
      <c r="AY76" s="8"/>
      <c r="AZ76" s="8"/>
      <c r="BA76" s="8"/>
      <c r="BB76" s="8"/>
      <c r="BC76" s="3"/>
      <c r="BD76" s="3"/>
      <c r="BE76" s="3"/>
      <c r="BF76" s="3"/>
    </row>
    <row r="77" spans="1:58" ht="15.5" x14ac:dyDescent="0.35">
      <c r="A77" t="s">
        <v>67</v>
      </c>
      <c r="B77" s="65" t="s">
        <v>43</v>
      </c>
      <c r="C77" s="66">
        <v>4</v>
      </c>
      <c r="D77" s="67">
        <v>1</v>
      </c>
      <c r="E77" s="68"/>
      <c r="F77" s="68"/>
      <c r="G77" s="66">
        <v>1</v>
      </c>
      <c r="H77" s="67">
        <v>1</v>
      </c>
      <c r="I77" s="67">
        <v>1</v>
      </c>
      <c r="J77" s="69"/>
      <c r="K77" s="69"/>
      <c r="L77" s="69"/>
      <c r="M77" s="69">
        <v>1</v>
      </c>
      <c r="N77" s="76"/>
      <c r="O77" s="36">
        <v>6</v>
      </c>
      <c r="P77" s="36">
        <v>6</v>
      </c>
      <c r="Q77" s="6">
        <f t="shared" si="137"/>
        <v>3.0649999999999999</v>
      </c>
      <c r="R77" s="30">
        <f t="shared" si="138"/>
        <v>110.34</v>
      </c>
      <c r="S77" s="37"/>
      <c r="T77" s="38"/>
      <c r="U77" s="39"/>
      <c r="V77" s="39"/>
      <c r="W77" s="43"/>
      <c r="X77" s="44"/>
      <c r="Y77" s="42">
        <f t="shared" si="139"/>
        <v>0</v>
      </c>
      <c r="Z77" s="30">
        <f t="shared" si="140"/>
        <v>0</v>
      </c>
      <c r="AA77" s="37"/>
      <c r="AB77" s="38"/>
      <c r="AC77" s="39"/>
      <c r="AD77" s="39"/>
      <c r="AE77" s="37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43"/>
      <c r="AU77" s="44"/>
      <c r="AV77" s="6">
        <f t="shared" si="141"/>
        <v>0</v>
      </c>
      <c r="AW77" s="30">
        <f t="shared" si="142"/>
        <v>0</v>
      </c>
      <c r="AX77" s="49">
        <f t="shared" si="143"/>
        <v>110.34</v>
      </c>
      <c r="AY77" s="8"/>
      <c r="AZ77" s="8"/>
      <c r="BA77" s="8"/>
      <c r="BB77" s="8"/>
      <c r="BC77" s="3"/>
      <c r="BD77" s="3"/>
      <c r="BE77" s="3"/>
      <c r="BF77" s="3"/>
    </row>
    <row r="78" spans="1:58" ht="15.5" x14ac:dyDescent="0.35">
      <c r="A78" t="s">
        <v>67</v>
      </c>
      <c r="B78" s="65" t="s">
        <v>43</v>
      </c>
      <c r="C78" s="66">
        <v>4</v>
      </c>
      <c r="D78" s="67">
        <v>1</v>
      </c>
      <c r="E78" s="68"/>
      <c r="F78" s="68"/>
      <c r="G78" s="66">
        <v>1</v>
      </c>
      <c r="H78" s="67">
        <v>1</v>
      </c>
      <c r="I78" s="67">
        <v>1</v>
      </c>
      <c r="J78" s="69"/>
      <c r="K78" s="69"/>
      <c r="L78" s="69"/>
      <c r="M78" s="69">
        <v>1</v>
      </c>
      <c r="N78" s="76"/>
      <c r="O78" s="36">
        <v>6</v>
      </c>
      <c r="P78" s="36">
        <v>6</v>
      </c>
      <c r="Q78" s="6">
        <f t="shared" si="137"/>
        <v>3.0649999999999999</v>
      </c>
      <c r="R78" s="30">
        <f t="shared" si="138"/>
        <v>110.34</v>
      </c>
      <c r="S78" s="37"/>
      <c r="T78" s="38"/>
      <c r="U78" s="39"/>
      <c r="V78" s="39"/>
      <c r="W78" s="43"/>
      <c r="X78" s="44"/>
      <c r="Y78" s="42">
        <f t="shared" si="139"/>
        <v>0</v>
      </c>
      <c r="Z78" s="30">
        <f t="shared" si="140"/>
        <v>0</v>
      </c>
      <c r="AA78" s="37"/>
      <c r="AB78" s="38"/>
      <c r="AC78" s="39"/>
      <c r="AD78" s="39"/>
      <c r="AE78" s="37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43"/>
      <c r="AU78" s="44"/>
      <c r="AV78" s="6">
        <f t="shared" si="141"/>
        <v>0</v>
      </c>
      <c r="AW78" s="30">
        <f t="shared" si="142"/>
        <v>0</v>
      </c>
      <c r="AX78" s="49">
        <f t="shared" si="143"/>
        <v>110.34</v>
      </c>
      <c r="AY78" s="8"/>
      <c r="AZ78" s="8"/>
      <c r="BA78" s="8"/>
      <c r="BB78" s="8"/>
      <c r="BC78" s="3"/>
      <c r="BD78" s="3"/>
      <c r="BE78" s="3"/>
      <c r="BF78" s="3"/>
    </row>
    <row r="79" spans="1:58" ht="15.5" x14ac:dyDescent="0.35">
      <c r="A79" t="s">
        <v>67</v>
      </c>
      <c r="B79" s="65" t="s">
        <v>43</v>
      </c>
      <c r="C79" s="66">
        <v>4</v>
      </c>
      <c r="D79" s="67">
        <v>1</v>
      </c>
      <c r="E79" s="68"/>
      <c r="F79" s="68"/>
      <c r="G79" s="66">
        <v>1</v>
      </c>
      <c r="H79" s="67">
        <v>1</v>
      </c>
      <c r="I79" s="67">
        <v>1</v>
      </c>
      <c r="J79" s="69"/>
      <c r="K79" s="69"/>
      <c r="L79" s="69"/>
      <c r="M79" s="69">
        <v>1</v>
      </c>
      <c r="N79" s="76"/>
      <c r="O79" s="36">
        <v>6</v>
      </c>
      <c r="P79" s="36">
        <v>6</v>
      </c>
      <c r="Q79" s="6">
        <f t="shared" si="137"/>
        <v>3.0649999999999999</v>
      </c>
      <c r="R79" s="30">
        <f t="shared" si="138"/>
        <v>110.34</v>
      </c>
      <c r="S79" s="37"/>
      <c r="T79" s="38"/>
      <c r="U79" s="39"/>
      <c r="V79" s="39"/>
      <c r="W79" s="43"/>
      <c r="X79" s="44"/>
      <c r="Y79" s="42">
        <f t="shared" si="139"/>
        <v>0</v>
      </c>
      <c r="Z79" s="30">
        <f t="shared" si="140"/>
        <v>0</v>
      </c>
      <c r="AA79" s="37"/>
      <c r="AB79" s="38"/>
      <c r="AC79" s="39"/>
      <c r="AD79" s="39"/>
      <c r="AE79" s="37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43"/>
      <c r="AU79" s="44"/>
      <c r="AV79" s="6">
        <f t="shared" si="141"/>
        <v>0</v>
      </c>
      <c r="AW79" s="30">
        <f t="shared" si="142"/>
        <v>0</v>
      </c>
      <c r="AX79" s="49">
        <f t="shared" si="143"/>
        <v>110.34</v>
      </c>
      <c r="AY79" s="8"/>
      <c r="AZ79" s="8"/>
      <c r="BA79" s="8"/>
      <c r="BB79" s="8"/>
      <c r="BC79" s="3"/>
      <c r="BD79" s="3"/>
      <c r="BE79" s="3"/>
      <c r="BF79" s="3"/>
    </row>
    <row r="80" spans="1:58" ht="15.5" x14ac:dyDescent="0.35">
      <c r="A80" t="s">
        <v>67</v>
      </c>
      <c r="B80" s="65" t="s">
        <v>60</v>
      </c>
      <c r="C80" s="66">
        <v>8</v>
      </c>
      <c r="D80" s="67"/>
      <c r="E80" s="68">
        <v>2</v>
      </c>
      <c r="F80" s="68"/>
      <c r="G80" s="66">
        <v>1</v>
      </c>
      <c r="H80" s="67">
        <v>1</v>
      </c>
      <c r="I80" s="67">
        <v>32</v>
      </c>
      <c r="J80" s="69"/>
      <c r="K80" s="69"/>
      <c r="L80" s="69"/>
      <c r="M80" s="69">
        <v>1</v>
      </c>
      <c r="N80" s="76"/>
      <c r="O80" s="36">
        <v>6</v>
      </c>
      <c r="P80" s="36">
        <v>6</v>
      </c>
      <c r="Q80" s="6">
        <f t="shared" si="137"/>
        <v>11.91</v>
      </c>
      <c r="R80" s="30">
        <f t="shared" si="138"/>
        <v>428.76</v>
      </c>
      <c r="S80" s="37"/>
      <c r="T80" s="38"/>
      <c r="U80" s="39"/>
      <c r="V80" s="39"/>
      <c r="W80" s="43"/>
      <c r="X80" s="44"/>
      <c r="Y80" s="42">
        <f t="shared" si="139"/>
        <v>0</v>
      </c>
      <c r="Z80" s="30">
        <f t="shared" si="140"/>
        <v>0</v>
      </c>
      <c r="AA80" s="37"/>
      <c r="AB80" s="38"/>
      <c r="AC80" s="39"/>
      <c r="AD80" s="39"/>
      <c r="AE80" s="37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43"/>
      <c r="AU80" s="44"/>
      <c r="AV80" s="6">
        <f t="shared" si="141"/>
        <v>0</v>
      </c>
      <c r="AW80" s="30">
        <f t="shared" si="142"/>
        <v>0</v>
      </c>
      <c r="AX80" s="49">
        <f t="shared" si="143"/>
        <v>428.76</v>
      </c>
      <c r="AY80" s="8"/>
      <c r="AZ80" s="8"/>
      <c r="BA80" s="8"/>
      <c r="BB80" s="8"/>
      <c r="BC80" s="3"/>
      <c r="BD80" s="3"/>
      <c r="BE80" s="3"/>
      <c r="BF80" s="3"/>
    </row>
    <row r="81" spans="1:58" ht="15.5" x14ac:dyDescent="0.35">
      <c r="A81" t="s">
        <v>67</v>
      </c>
      <c r="B81" s="65" t="s">
        <v>60</v>
      </c>
      <c r="C81" s="66">
        <v>8</v>
      </c>
      <c r="D81" s="67"/>
      <c r="E81" s="68">
        <v>2</v>
      </c>
      <c r="F81" s="68"/>
      <c r="G81" s="66">
        <v>1</v>
      </c>
      <c r="H81" s="67">
        <v>1</v>
      </c>
      <c r="I81" s="67">
        <v>32</v>
      </c>
      <c r="J81" s="69"/>
      <c r="K81" s="69"/>
      <c r="L81" s="69"/>
      <c r="M81" s="69">
        <v>1</v>
      </c>
      <c r="N81" s="76"/>
      <c r="O81" s="36">
        <v>6</v>
      </c>
      <c r="P81" s="36">
        <v>6</v>
      </c>
      <c r="Q81" s="6">
        <f t="shared" ref="Q81:Q83" si="144">((C81*$C$7)+(D81*$D$7)+(E81*$E$7)+(F81*$F$7)+(G81*$G$7)+(H81*$H$7)+(I81*$I$7)+(J81*$J$7)+(K81*$K$7)+(L81*$L$7)+(M81*$M$7)+(N81*$N$7))</f>
        <v>11.91</v>
      </c>
      <c r="R81" s="30">
        <f t="shared" ref="R81:R83" si="145">PRODUCT(O81:Q81)</f>
        <v>428.76</v>
      </c>
      <c r="S81" s="37"/>
      <c r="T81" s="38"/>
      <c r="U81" s="39"/>
      <c r="V81" s="39"/>
      <c r="W81" s="43"/>
      <c r="X81" s="44"/>
      <c r="Y81" s="42">
        <f t="shared" ref="Y81:Y83" si="146">((S81*$S$7)+(T81*$T$7)+(U81*$U$7)+(V81*$V$7))</f>
        <v>0</v>
      </c>
      <c r="Z81" s="30">
        <f t="shared" ref="Z81:Z83" si="147">PRODUCT(W81:Y81)</f>
        <v>0</v>
      </c>
      <c r="AA81" s="37"/>
      <c r="AB81" s="38"/>
      <c r="AC81" s="39"/>
      <c r="AD81" s="39"/>
      <c r="AE81" s="37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43"/>
      <c r="AU81" s="44"/>
      <c r="AV81" s="6">
        <f t="shared" ref="AV81:AV83" si="148">((AA81*$AA$7)+(AB81*$AB$7)+(AC81*$AC$7)+(AD81*$AD$7)+(AE81*$AE$7)+(AF81*$AF$7)+(AG81*$AG$7)+(AH81*$AH$7)+(AI81*$AI$7)+(AJ81*$AJ$7)+(AK81*$AK$7)+(AL81*$AL$7)+(AM81*$AM$7)+(AN81*$AN$7)+(AO81*$AO$7)+(AP81*$AP$7)+(AQ81*$AQ$7)+(AR81*$AR$7)+(AS81*$AS$7))</f>
        <v>0</v>
      </c>
      <c r="AW81" s="30">
        <f t="shared" ref="AW81:AW83" si="149">PRODUCT(AT81:AV81)</f>
        <v>0</v>
      </c>
      <c r="AX81" s="49">
        <f t="shared" ref="AX81:AX83" si="150">AW81+Z81+R81</f>
        <v>428.76</v>
      </c>
      <c r="AY81" s="8"/>
      <c r="AZ81" s="8"/>
      <c r="BA81" s="8"/>
      <c r="BB81" s="8"/>
      <c r="BC81" s="3"/>
      <c r="BD81" s="3"/>
      <c r="BE81" s="3"/>
      <c r="BF81" s="3"/>
    </row>
    <row r="82" spans="1:58" ht="15.5" x14ac:dyDescent="0.35">
      <c r="A82" t="s">
        <v>67</v>
      </c>
      <c r="B82" s="65" t="s">
        <v>60</v>
      </c>
      <c r="C82" s="66">
        <v>8</v>
      </c>
      <c r="D82" s="67"/>
      <c r="E82" s="68">
        <v>2</v>
      </c>
      <c r="F82" s="68"/>
      <c r="G82" s="66">
        <v>1</v>
      </c>
      <c r="H82" s="67">
        <v>1</v>
      </c>
      <c r="I82" s="67">
        <v>32</v>
      </c>
      <c r="J82" s="69"/>
      <c r="K82" s="69"/>
      <c r="L82" s="69"/>
      <c r="M82" s="69">
        <v>1</v>
      </c>
      <c r="N82" s="76"/>
      <c r="O82" s="36">
        <v>6</v>
      </c>
      <c r="P82" s="36">
        <v>6</v>
      </c>
      <c r="Q82" s="6">
        <f t="shared" si="144"/>
        <v>11.91</v>
      </c>
      <c r="R82" s="30">
        <f t="shared" si="145"/>
        <v>428.76</v>
      </c>
      <c r="S82" s="37"/>
      <c r="T82" s="38"/>
      <c r="U82" s="39"/>
      <c r="V82" s="39"/>
      <c r="W82" s="43"/>
      <c r="X82" s="44"/>
      <c r="Y82" s="42">
        <f t="shared" si="146"/>
        <v>0</v>
      </c>
      <c r="Z82" s="30">
        <f t="shared" si="147"/>
        <v>0</v>
      </c>
      <c r="AA82" s="37"/>
      <c r="AB82" s="38"/>
      <c r="AC82" s="39"/>
      <c r="AD82" s="39"/>
      <c r="AE82" s="37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43"/>
      <c r="AU82" s="44"/>
      <c r="AV82" s="6">
        <f t="shared" si="148"/>
        <v>0</v>
      </c>
      <c r="AW82" s="30">
        <f t="shared" si="149"/>
        <v>0</v>
      </c>
      <c r="AX82" s="49">
        <f t="shared" si="150"/>
        <v>428.76</v>
      </c>
      <c r="AY82" s="8"/>
      <c r="AZ82" s="8"/>
      <c r="BA82" s="8"/>
      <c r="BB82" s="8"/>
      <c r="BC82" s="3"/>
      <c r="BD82" s="3"/>
      <c r="BE82" s="3"/>
      <c r="BF82" s="3"/>
    </row>
    <row r="83" spans="1:58" ht="15.5" x14ac:dyDescent="0.35">
      <c r="A83" t="s">
        <v>67</v>
      </c>
      <c r="B83" s="65" t="s">
        <v>68</v>
      </c>
      <c r="C83" s="66">
        <v>3</v>
      </c>
      <c r="D83" s="67">
        <v>1</v>
      </c>
      <c r="E83" s="68">
        <v>1</v>
      </c>
      <c r="F83" s="68">
        <v>1</v>
      </c>
      <c r="G83" s="66">
        <v>1</v>
      </c>
      <c r="H83" s="67">
        <v>1</v>
      </c>
      <c r="I83" s="67">
        <v>2</v>
      </c>
      <c r="J83" s="69"/>
      <c r="K83" s="69"/>
      <c r="L83" s="69"/>
      <c r="M83" s="69">
        <v>1</v>
      </c>
      <c r="N83" s="76"/>
      <c r="O83" s="36">
        <v>6</v>
      </c>
      <c r="P83" s="36">
        <v>6</v>
      </c>
      <c r="Q83" s="6">
        <f t="shared" si="144"/>
        <v>5.0250000000000004</v>
      </c>
      <c r="R83" s="30">
        <f t="shared" si="145"/>
        <v>180.9</v>
      </c>
      <c r="S83" s="37"/>
      <c r="T83" s="38"/>
      <c r="U83" s="39"/>
      <c r="V83" s="39">
        <v>1</v>
      </c>
      <c r="W83" s="43"/>
      <c r="X83" s="44"/>
      <c r="Y83" s="42">
        <f t="shared" si="146"/>
        <v>1.5</v>
      </c>
      <c r="Z83" s="30">
        <f t="shared" si="147"/>
        <v>1.5</v>
      </c>
      <c r="AA83" s="37"/>
      <c r="AB83" s="38"/>
      <c r="AC83" s="39"/>
      <c r="AD83" s="39"/>
      <c r="AE83" s="37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43"/>
      <c r="AU83" s="44"/>
      <c r="AV83" s="6">
        <f t="shared" si="148"/>
        <v>0</v>
      </c>
      <c r="AW83" s="30">
        <f t="shared" si="149"/>
        <v>0</v>
      </c>
      <c r="AX83" s="49">
        <f t="shared" si="150"/>
        <v>182.4</v>
      </c>
      <c r="AY83" s="8"/>
      <c r="AZ83" s="8"/>
      <c r="BA83" s="8"/>
      <c r="BB83" s="8"/>
      <c r="BC83" s="3"/>
      <c r="BD83" s="3"/>
      <c r="BE83" s="3"/>
      <c r="BF83" s="3"/>
    </row>
    <row r="84" spans="1:58" ht="15.5" x14ac:dyDescent="0.35">
      <c r="A84" t="s">
        <v>67</v>
      </c>
      <c r="B84" s="65" t="s">
        <v>69</v>
      </c>
      <c r="C84" s="66">
        <v>7</v>
      </c>
      <c r="D84" s="67">
        <v>1</v>
      </c>
      <c r="E84" s="68">
        <v>1</v>
      </c>
      <c r="F84" s="68"/>
      <c r="G84" s="66"/>
      <c r="H84" s="67"/>
      <c r="I84" s="67">
        <v>3</v>
      </c>
      <c r="J84" s="69"/>
      <c r="K84" s="69"/>
      <c r="L84" s="69"/>
      <c r="M84" s="69">
        <v>1</v>
      </c>
      <c r="N84" s="76"/>
      <c r="O84" s="36">
        <v>1</v>
      </c>
      <c r="P84" s="36">
        <v>6</v>
      </c>
      <c r="Q84" s="6">
        <f t="shared" ref="Q84:Q86" si="151">((C84*$C$7)+(D84*$D$7)+(E84*$E$7)+(F84*$F$7)+(G84*$G$7)+(H84*$H$7)+(I84*$I$7)+(J84*$J$7)+(K84*$K$7)+(L84*$L$7)+(M84*$M$7)+(N84*$N$7))</f>
        <v>4.4950000000000001</v>
      </c>
      <c r="R84" s="30">
        <f t="shared" ref="R84:R86" si="152">PRODUCT(O84:Q84)</f>
        <v>26.97</v>
      </c>
      <c r="S84" s="37"/>
      <c r="T84" s="38"/>
      <c r="U84" s="39"/>
      <c r="V84" s="39">
        <v>1</v>
      </c>
      <c r="W84" s="43">
        <v>24</v>
      </c>
      <c r="X84" s="44">
        <v>7</v>
      </c>
      <c r="Y84" s="42">
        <f t="shared" ref="Y84:Y86" si="153">((S84*$S$7)+(T84*$T$7)+(U84*$U$7)+(V84*$V$7))</f>
        <v>1.5</v>
      </c>
      <c r="Z84" s="30">
        <f t="shared" ref="Z84:Z86" si="154">PRODUCT(W84:Y84)</f>
        <v>252</v>
      </c>
      <c r="AA84" s="37"/>
      <c r="AB84" s="38"/>
      <c r="AC84" s="39"/>
      <c r="AD84" s="39"/>
      <c r="AE84" s="37">
        <v>1</v>
      </c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43">
        <v>24</v>
      </c>
      <c r="AU84" s="44">
        <v>7</v>
      </c>
      <c r="AV84" s="6">
        <f t="shared" ref="AV84:AV86" si="155">((AA84*$AA$7)+(AB84*$AB$7)+(AC84*$AC$7)+(AD84*$AD$7)+(AE84*$AE$7)+(AF84*$AF$7)+(AG84*$AG$7)+(AH84*$AH$7)+(AI84*$AI$7)+(AJ84*$AJ$7)+(AK84*$AK$7)+(AL84*$AL$7)+(AM84*$AM$7)+(AN84*$AN$7)+(AO84*$AO$7)+(AP84*$AP$7)+(AQ84*$AQ$7)+(AR84*$AR$7)+(AS84*$AS$7))</f>
        <v>1.6</v>
      </c>
      <c r="AW84" s="30">
        <f t="shared" ref="AW84:AW86" si="156">PRODUCT(AT84:AV84)</f>
        <v>268.8</v>
      </c>
      <c r="AX84" s="49">
        <f t="shared" ref="AX84:AX86" si="157">AW84+Z84+R84</f>
        <v>547.77</v>
      </c>
      <c r="AY84" s="8"/>
      <c r="AZ84" s="8"/>
      <c r="BA84" s="8"/>
      <c r="BB84" s="8"/>
      <c r="BC84" s="3"/>
      <c r="BD84" s="3"/>
      <c r="BE84" s="3"/>
      <c r="BF84" s="3"/>
    </row>
    <row r="85" spans="1:58" ht="15.5" x14ac:dyDescent="0.35">
      <c r="A85" t="s">
        <v>67</v>
      </c>
      <c r="B85" s="65" t="s">
        <v>70</v>
      </c>
      <c r="C85" s="66">
        <v>14</v>
      </c>
      <c r="D85" s="67">
        <v>5</v>
      </c>
      <c r="E85" s="68">
        <v>1</v>
      </c>
      <c r="F85" s="68"/>
      <c r="G85" s="66"/>
      <c r="H85" s="67"/>
      <c r="I85" s="67">
        <v>8</v>
      </c>
      <c r="J85" s="69"/>
      <c r="K85" s="69"/>
      <c r="L85" s="69"/>
      <c r="M85" s="69">
        <v>1</v>
      </c>
      <c r="N85" s="76"/>
      <c r="O85" s="36">
        <v>6</v>
      </c>
      <c r="P85" s="36">
        <v>6</v>
      </c>
      <c r="Q85" s="6">
        <f t="shared" si="151"/>
        <v>8.1750000000000007</v>
      </c>
      <c r="R85" s="30">
        <f t="shared" si="152"/>
        <v>294.3</v>
      </c>
      <c r="S85" s="37"/>
      <c r="T85" s="38"/>
      <c r="U85" s="39"/>
      <c r="V85" s="39"/>
      <c r="W85" s="43"/>
      <c r="X85" s="44"/>
      <c r="Y85" s="42">
        <f t="shared" si="153"/>
        <v>0</v>
      </c>
      <c r="Z85" s="30">
        <f t="shared" si="154"/>
        <v>0</v>
      </c>
      <c r="AA85" s="37"/>
      <c r="AB85" s="38"/>
      <c r="AC85" s="39"/>
      <c r="AD85" s="39"/>
      <c r="AE85" s="37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43"/>
      <c r="AU85" s="44"/>
      <c r="AV85" s="6">
        <f t="shared" si="155"/>
        <v>0</v>
      </c>
      <c r="AW85" s="30">
        <f t="shared" si="156"/>
        <v>0</v>
      </c>
      <c r="AX85" s="49">
        <f t="shared" si="157"/>
        <v>294.3</v>
      </c>
      <c r="AY85" s="8"/>
      <c r="AZ85" s="8"/>
      <c r="BA85" s="8"/>
      <c r="BB85" s="8"/>
      <c r="BC85" s="3"/>
      <c r="BD85" s="3"/>
      <c r="BE85" s="3"/>
      <c r="BF85" s="3"/>
    </row>
    <row r="86" spans="1:58" ht="15.5" x14ac:dyDescent="0.35">
      <c r="A86" t="s">
        <v>67</v>
      </c>
      <c r="B86" s="65" t="s">
        <v>48</v>
      </c>
      <c r="C86" s="66">
        <v>30</v>
      </c>
      <c r="D86" s="67">
        <v>7</v>
      </c>
      <c r="E86" s="68">
        <v>3</v>
      </c>
      <c r="F86" s="68">
        <v>1</v>
      </c>
      <c r="G86" s="66">
        <v>1</v>
      </c>
      <c r="H86" s="67">
        <v>1</v>
      </c>
      <c r="I86" s="67">
        <v>7</v>
      </c>
      <c r="J86" s="69"/>
      <c r="K86" s="69"/>
      <c r="L86" s="69"/>
      <c r="M86" s="69">
        <v>1</v>
      </c>
      <c r="N86" s="76"/>
      <c r="O86" s="36">
        <v>12</v>
      </c>
      <c r="P86" s="36">
        <v>6</v>
      </c>
      <c r="Q86" s="6">
        <f t="shared" si="151"/>
        <v>16.535</v>
      </c>
      <c r="R86" s="30">
        <f t="shared" si="152"/>
        <v>1190.52</v>
      </c>
      <c r="S86" s="37">
        <v>1</v>
      </c>
      <c r="T86" s="38"/>
      <c r="U86" s="39"/>
      <c r="V86" s="39">
        <v>1</v>
      </c>
      <c r="W86" s="43">
        <v>24</v>
      </c>
      <c r="X86" s="44">
        <v>7</v>
      </c>
      <c r="Y86" s="42">
        <f t="shared" si="153"/>
        <v>1.9</v>
      </c>
      <c r="Z86" s="30">
        <f t="shared" si="154"/>
        <v>319.2</v>
      </c>
      <c r="AA86" s="37"/>
      <c r="AB86" s="38"/>
      <c r="AC86" s="39"/>
      <c r="AD86" s="39"/>
      <c r="AE86" s="37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43"/>
      <c r="AU86" s="44"/>
      <c r="AV86" s="6">
        <f t="shared" si="155"/>
        <v>0</v>
      </c>
      <c r="AW86" s="30">
        <f t="shared" si="156"/>
        <v>0</v>
      </c>
      <c r="AX86" s="49">
        <f t="shared" si="157"/>
        <v>1509.72</v>
      </c>
      <c r="AY86" s="8"/>
      <c r="AZ86" s="8"/>
      <c r="BA86" s="8"/>
      <c r="BB86" s="8"/>
      <c r="BC86" s="3"/>
      <c r="BD86" s="3"/>
      <c r="BE86" s="3"/>
      <c r="BF86" s="3"/>
    </row>
    <row r="87" spans="1:58" x14ac:dyDescent="0.45">
      <c r="B87" s="27"/>
      <c r="C87" s="28"/>
      <c r="D87" s="28"/>
      <c r="E87" s="28"/>
      <c r="F87" s="28"/>
      <c r="G87" s="28"/>
      <c r="H87" s="28"/>
      <c r="I87" s="28"/>
      <c r="J87" s="29"/>
      <c r="K87" s="40"/>
      <c r="L87" s="40"/>
      <c r="M87" s="40"/>
      <c r="N87" s="77"/>
      <c r="O87" s="51"/>
      <c r="P87" s="51"/>
      <c r="Q87" s="52"/>
      <c r="R87" s="41"/>
      <c r="S87" s="33"/>
      <c r="T87" s="33"/>
      <c r="U87" s="33"/>
      <c r="V87" s="33"/>
      <c r="W87" s="31"/>
      <c r="X87" s="32"/>
      <c r="Y87" s="42"/>
      <c r="Z87" s="3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34"/>
      <c r="AU87" s="34"/>
      <c r="AV87" s="34"/>
      <c r="AW87" s="34"/>
      <c r="AX87" s="48"/>
    </row>
    <row r="88" spans="1:58" ht="21" x14ac:dyDescent="0.5">
      <c r="A88" s="53" t="s">
        <v>10</v>
      </c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5"/>
      <c r="P88" s="55"/>
      <c r="Q88" s="56">
        <f>SUM(Q8:Q87)</f>
        <v>398.48000000000013</v>
      </c>
      <c r="R88" s="57">
        <f>SUM(R8:R87)</f>
        <v>17539.650000000001</v>
      </c>
      <c r="S88" s="58"/>
      <c r="T88" s="58"/>
      <c r="U88" s="58"/>
      <c r="V88" s="58"/>
      <c r="W88" s="59"/>
      <c r="X88" s="59"/>
      <c r="Y88" s="56">
        <f>SUM(Y8:Y87)</f>
        <v>21.3</v>
      </c>
      <c r="Z88" s="60">
        <f>SUM(Z8:Z87)</f>
        <v>1578.3</v>
      </c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>
        <f>SUM(AV8:AV87)</f>
        <v>7.5500000000000007</v>
      </c>
      <c r="AW88" s="61">
        <f>SUM(AW8:AW87)</f>
        <v>1142.4000000000001</v>
      </c>
      <c r="AX88" s="62">
        <f>SUM(AX7:AX87)</f>
        <v>20260.350000000002</v>
      </c>
    </row>
    <row r="90" spans="1:58" ht="21" x14ac:dyDescent="0.5">
      <c r="AS90" s="73" t="s">
        <v>30</v>
      </c>
      <c r="AX90" s="74">
        <f>AX88*36</f>
        <v>729372.60000000009</v>
      </c>
    </row>
  </sheetData>
  <mergeCells count="5">
    <mergeCell ref="A4:A5"/>
    <mergeCell ref="S4:AF4"/>
    <mergeCell ref="O7:P7"/>
    <mergeCell ref="W7:X7"/>
    <mergeCell ref="AT7:AU7"/>
  </mergeCells>
  <pageMargins left="0.7" right="0.7" top="0.75" bottom="0.75" header="0.51180555555555496" footer="0.51180555555555496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25"/>
  <sheetViews>
    <sheetView topLeftCell="A3" zoomScale="90" zoomScaleNormal="90" workbookViewId="0">
      <pane xSplit="2" ySplit="5" topLeftCell="AK8" activePane="bottomRight" state="frozen"/>
      <selection activeCell="A3" sqref="A3"/>
      <selection pane="topRight" activeCell="C3" sqref="C3"/>
      <selection pane="bottomLeft" activeCell="A8" sqref="A8"/>
      <selection pane="bottomRight" activeCell="A17" sqref="A17"/>
    </sheetView>
  </sheetViews>
  <sheetFormatPr defaultColWidth="8.81640625" defaultRowHeight="18.5" outlineLevelCol="1" x14ac:dyDescent="0.45"/>
  <cols>
    <col min="1" max="1" width="48.6328125" customWidth="1"/>
    <col min="2" max="2" width="26.453125" customWidth="1"/>
    <col min="3" max="3" width="9.1796875" customWidth="1" outlineLevel="1"/>
    <col min="4" max="4" width="15" customWidth="1" outlineLevel="1"/>
    <col min="5" max="5" width="14.54296875" customWidth="1" outlineLevel="1"/>
    <col min="6" max="6" width="20.26953125" customWidth="1" outlineLevel="1"/>
    <col min="7" max="7" width="14.453125" customWidth="1" outlineLevel="1"/>
    <col min="8" max="8" width="15.81640625" customWidth="1" outlineLevel="1"/>
    <col min="9" max="9" width="15" customWidth="1" outlineLevel="1"/>
    <col min="10" max="11" width="9.1796875" customWidth="1" outlineLevel="1"/>
    <col min="12" max="14" width="12.26953125" customWidth="1" outlineLevel="1"/>
    <col min="15" max="15" width="12.453125" customWidth="1" outlineLevel="1"/>
    <col min="16" max="16" width="11.81640625" customWidth="1" outlineLevel="1"/>
    <col min="17" max="17" width="12.453125" style="1" customWidth="1"/>
    <col min="18" max="18" width="14.26953125" style="1" customWidth="1"/>
    <col min="19" max="19" width="16" style="1" customWidth="1" outlineLevel="1"/>
    <col min="20" max="20" width="11.81640625" style="1" customWidth="1" outlineLevel="1"/>
    <col min="21" max="21" width="12.26953125" style="1" customWidth="1" outlineLevel="1"/>
    <col min="22" max="22" width="17.7265625" style="1" customWidth="1" outlineLevel="1"/>
    <col min="23" max="23" width="10.26953125" style="1" customWidth="1" outlineLevel="1"/>
    <col min="24" max="26" width="11.453125" style="1" customWidth="1" outlineLevel="1"/>
    <col min="27" max="27" width="8.81640625" style="1" customWidth="1" outlineLevel="1"/>
    <col min="28" max="28" width="13" style="1" customWidth="1" outlineLevel="1"/>
    <col min="29" max="29" width="16.1796875" style="1" customWidth="1" outlineLevel="1"/>
    <col min="30" max="30" width="15.26953125" style="1" customWidth="1" outlineLevel="1"/>
    <col min="31" max="31" width="11.54296875" style="1" bestFit="1" customWidth="1" outlineLevel="1"/>
    <col min="32" max="32" width="8.81640625" style="1" customWidth="1" outlineLevel="1"/>
    <col min="33" max="33" width="9.81640625" style="1" bestFit="1" customWidth="1" outlineLevel="1"/>
    <col min="34" max="34" width="8.81640625" style="1" customWidth="1" outlineLevel="1"/>
    <col min="35" max="35" width="9" style="1" bestFit="1" customWidth="1" outlineLevel="1"/>
    <col min="36" max="44" width="8.81640625" style="1" customWidth="1" outlineLevel="1"/>
    <col min="45" max="45" width="9.26953125" style="1" bestFit="1" customWidth="1" outlineLevel="1"/>
    <col min="46" max="47" width="12.453125" customWidth="1"/>
    <col min="48" max="48" width="9.1796875" customWidth="1" outlineLevel="1"/>
    <col min="49" max="49" width="13" customWidth="1" outlineLevel="1"/>
    <col min="50" max="50" width="19.453125" style="45" bestFit="1" customWidth="1" outlineLevel="1"/>
    <col min="51" max="54" width="15.7265625" customWidth="1"/>
    <col min="55" max="55" width="10.7265625" style="1" customWidth="1"/>
    <col min="56" max="56" width="10.453125" style="1" customWidth="1"/>
    <col min="57" max="58" width="9.1796875" style="1" customWidth="1"/>
    <col min="59" max="1053" width="8.7265625" customWidth="1"/>
  </cols>
  <sheetData>
    <row r="1" spans="1:58" ht="19" thickBot="1" x14ac:dyDescent="0.5">
      <c r="A1" s="2"/>
      <c r="B1" s="24"/>
      <c r="AT1" s="1"/>
      <c r="AU1" s="1"/>
      <c r="AY1" s="1"/>
      <c r="AZ1" s="1"/>
      <c r="BA1" s="1"/>
      <c r="BB1" s="1"/>
    </row>
    <row r="2" spans="1:58" x14ac:dyDescent="0.45">
      <c r="A2" s="2" t="s">
        <v>1</v>
      </c>
      <c r="B2" s="24"/>
      <c r="AT2" s="5"/>
      <c r="AU2" s="5"/>
      <c r="AY2" s="1"/>
      <c r="AZ2" s="1"/>
      <c r="BA2" s="1"/>
      <c r="BB2" s="1"/>
    </row>
    <row r="3" spans="1:58" x14ac:dyDescent="0.45">
      <c r="A3" s="35" t="s">
        <v>87</v>
      </c>
      <c r="B3" s="25"/>
      <c r="AT3" s="5"/>
      <c r="AU3" s="5"/>
      <c r="AY3" s="1"/>
      <c r="AZ3" s="1"/>
      <c r="BA3" s="1"/>
      <c r="BB3" s="1"/>
    </row>
    <row r="4" spans="1:58" ht="14.25" customHeight="1" thickBot="1" x14ac:dyDescent="0.5">
      <c r="A4" s="80" t="s">
        <v>86</v>
      </c>
      <c r="B4" s="26"/>
      <c r="S4" s="82"/>
      <c r="T4" s="82"/>
      <c r="U4" s="82"/>
      <c r="V4" s="82"/>
      <c r="W4" s="82"/>
      <c r="X4" s="82"/>
      <c r="Y4" s="82"/>
      <c r="Z4" s="82"/>
      <c r="AA4" s="83"/>
      <c r="AB4" s="83"/>
      <c r="AC4" s="83"/>
      <c r="AD4" s="83"/>
      <c r="AE4" s="84"/>
      <c r="AF4" s="84"/>
      <c r="AT4" s="5"/>
      <c r="AU4" s="5"/>
      <c r="AY4" s="1"/>
      <c r="AZ4" s="1"/>
      <c r="BA4" s="1"/>
      <c r="BB4" s="1"/>
    </row>
    <row r="5" spans="1:58" x14ac:dyDescent="0.45">
      <c r="A5" s="81"/>
      <c r="B5" s="26"/>
      <c r="AT5" s="5"/>
      <c r="AU5" s="5"/>
      <c r="AY5" s="1"/>
      <c r="AZ5" s="1"/>
      <c r="BA5" s="1"/>
      <c r="BB5" s="1"/>
    </row>
    <row r="6" spans="1:58" ht="84.5" x14ac:dyDescent="0.35">
      <c r="A6" s="89" t="s">
        <v>0</v>
      </c>
      <c r="B6" s="89" t="s">
        <v>9</v>
      </c>
      <c r="C6" s="12" t="s">
        <v>42</v>
      </c>
      <c r="D6" s="13" t="s">
        <v>11</v>
      </c>
      <c r="E6" s="14" t="s">
        <v>72</v>
      </c>
      <c r="F6" s="14" t="s">
        <v>73</v>
      </c>
      <c r="G6" s="15" t="s">
        <v>74</v>
      </c>
      <c r="H6" s="13" t="s">
        <v>75</v>
      </c>
      <c r="I6" s="13" t="s">
        <v>76</v>
      </c>
      <c r="J6" s="16" t="s">
        <v>77</v>
      </c>
      <c r="K6" s="16" t="s">
        <v>73</v>
      </c>
      <c r="L6" s="14" t="s">
        <v>78</v>
      </c>
      <c r="M6" s="14" t="s">
        <v>79</v>
      </c>
      <c r="N6" s="14" t="s">
        <v>80</v>
      </c>
      <c r="O6" s="17" t="s">
        <v>5</v>
      </c>
      <c r="P6" s="17" t="s">
        <v>6</v>
      </c>
      <c r="Q6" s="18" t="s">
        <v>3</v>
      </c>
      <c r="R6" s="6" t="s">
        <v>8</v>
      </c>
      <c r="S6" s="19" t="s">
        <v>17</v>
      </c>
      <c r="T6" s="19" t="s">
        <v>18</v>
      </c>
      <c r="U6" s="14" t="s">
        <v>19</v>
      </c>
      <c r="V6" s="20" t="s">
        <v>20</v>
      </c>
      <c r="W6" s="22" t="s">
        <v>5</v>
      </c>
      <c r="X6" s="23" t="s">
        <v>6</v>
      </c>
      <c r="Y6" s="18" t="s">
        <v>3</v>
      </c>
      <c r="Z6" s="6" t="s">
        <v>8</v>
      </c>
      <c r="AA6" s="15" t="s">
        <v>82</v>
      </c>
      <c r="AB6" s="13" t="s">
        <v>52</v>
      </c>
      <c r="AC6" s="21" t="s">
        <v>26</v>
      </c>
      <c r="AD6" s="13" t="s">
        <v>24</v>
      </c>
      <c r="AE6" s="13" t="s">
        <v>81</v>
      </c>
      <c r="AF6" s="13" t="s">
        <v>84</v>
      </c>
      <c r="AG6" s="15" t="s">
        <v>83</v>
      </c>
      <c r="AH6" s="15" t="s">
        <v>36</v>
      </c>
      <c r="AI6" s="15" t="s">
        <v>85</v>
      </c>
      <c r="AJ6" s="15" t="s">
        <v>44</v>
      </c>
      <c r="AK6" s="15" t="s">
        <v>28</v>
      </c>
      <c r="AL6" s="15" t="s">
        <v>55</v>
      </c>
      <c r="AM6" s="15" t="s">
        <v>38</v>
      </c>
      <c r="AN6" s="15" t="s">
        <v>33</v>
      </c>
      <c r="AO6" s="15" t="s">
        <v>47</v>
      </c>
      <c r="AP6" s="15" t="s">
        <v>29</v>
      </c>
      <c r="AQ6" s="15" t="s">
        <v>34</v>
      </c>
      <c r="AR6" s="15" t="s">
        <v>46</v>
      </c>
      <c r="AS6" s="15" t="s">
        <v>25</v>
      </c>
      <c r="AT6" s="22" t="s">
        <v>5</v>
      </c>
      <c r="AU6" s="23" t="s">
        <v>6</v>
      </c>
      <c r="AV6" s="6" t="s">
        <v>3</v>
      </c>
      <c r="AW6" s="6" t="s">
        <v>8</v>
      </c>
      <c r="AX6" s="46" t="s">
        <v>4</v>
      </c>
      <c r="AY6" s="7"/>
      <c r="AZ6" s="7"/>
      <c r="BA6" s="7"/>
      <c r="BB6" s="7"/>
    </row>
    <row r="7" spans="1:58" ht="18" x14ac:dyDescent="0.4">
      <c r="A7" s="27"/>
      <c r="B7" s="27"/>
      <c r="C7" s="79">
        <v>3.5999999999999997E-2</v>
      </c>
      <c r="D7" s="63">
        <v>1.4999999999999999E-2</v>
      </c>
      <c r="E7" s="63">
        <v>2.4</v>
      </c>
      <c r="F7" s="11">
        <v>1.8</v>
      </c>
      <c r="G7" s="64">
        <v>0.08</v>
      </c>
      <c r="H7" s="9">
        <v>1</v>
      </c>
      <c r="I7" s="9">
        <v>2</v>
      </c>
      <c r="J7" s="9">
        <v>0.03</v>
      </c>
      <c r="K7" s="63">
        <v>1.8</v>
      </c>
      <c r="L7" s="63">
        <v>1.5</v>
      </c>
      <c r="M7" s="63">
        <v>1</v>
      </c>
      <c r="N7" s="75">
        <v>0.8</v>
      </c>
      <c r="O7" s="85" t="s">
        <v>7</v>
      </c>
      <c r="P7" s="86"/>
      <c r="Q7" s="6"/>
      <c r="R7" s="30"/>
      <c r="S7" s="10">
        <v>0.4</v>
      </c>
      <c r="T7" s="10">
        <v>0.3</v>
      </c>
      <c r="U7" s="10">
        <v>0.35</v>
      </c>
      <c r="V7" s="64">
        <v>1.5</v>
      </c>
      <c r="W7" s="87" t="s">
        <v>7</v>
      </c>
      <c r="X7" s="88"/>
      <c r="Y7" s="64"/>
      <c r="Z7" s="64"/>
      <c r="AA7" s="70">
        <v>0.8</v>
      </c>
      <c r="AB7" s="71">
        <v>7.4999999999999997E-2</v>
      </c>
      <c r="AC7" s="71">
        <v>0.25</v>
      </c>
      <c r="AD7" s="71">
        <v>2</v>
      </c>
      <c r="AE7" s="71">
        <v>0.2</v>
      </c>
      <c r="AF7" s="71">
        <v>0.9</v>
      </c>
      <c r="AG7" s="72">
        <v>0.6</v>
      </c>
      <c r="AH7" s="78">
        <v>0.36</v>
      </c>
      <c r="AI7" s="72">
        <v>2.5</v>
      </c>
      <c r="AJ7" s="72">
        <v>2</v>
      </c>
      <c r="AK7" s="72">
        <v>0.8</v>
      </c>
      <c r="AL7" s="72">
        <v>1</v>
      </c>
      <c r="AM7" s="72">
        <v>0.25</v>
      </c>
      <c r="AN7" s="72">
        <v>0.6</v>
      </c>
      <c r="AO7" s="72">
        <v>0.8</v>
      </c>
      <c r="AP7" s="72">
        <v>1</v>
      </c>
      <c r="AQ7" s="72">
        <v>0.24</v>
      </c>
      <c r="AR7" s="72">
        <v>3</v>
      </c>
      <c r="AS7" s="72">
        <v>1.5</v>
      </c>
      <c r="AT7" s="87" t="s">
        <v>7</v>
      </c>
      <c r="AU7" s="88"/>
      <c r="AV7" s="4"/>
      <c r="AW7" s="4"/>
      <c r="AX7" s="47"/>
      <c r="AY7" s="7"/>
      <c r="AZ7" s="7"/>
      <c r="BA7" s="7"/>
      <c r="BB7" s="7"/>
    </row>
    <row r="8" spans="1:58" ht="15.5" x14ac:dyDescent="0.35">
      <c r="A8" t="s">
        <v>40</v>
      </c>
      <c r="B8" s="65" t="s">
        <v>71</v>
      </c>
      <c r="C8" s="66">
        <v>13</v>
      </c>
      <c r="D8" s="67">
        <v>4</v>
      </c>
      <c r="E8" s="68"/>
      <c r="F8" s="68"/>
      <c r="G8" s="66"/>
      <c r="H8" s="67"/>
      <c r="I8" s="67"/>
      <c r="J8" s="69"/>
      <c r="K8" s="69"/>
      <c r="L8" s="69"/>
      <c r="M8" s="69"/>
      <c r="N8" s="76"/>
      <c r="O8" s="36">
        <v>6</v>
      </c>
      <c r="P8" s="36">
        <v>6</v>
      </c>
      <c r="Q8" s="6">
        <f t="shared" ref="Q8:Q21" si="0">((C8*$C$7)+(D8*$D$7)+(E8*$E$7)+(F8*$F$7)+(G8*$G$7)+(H8*$H$7)+(I8*$I$7)+(J8*$J$7)+(K8*$K$7)+(L8*$L$7)+(M8*$M$7)+(N8*$N$7))</f>
        <v>0.52800000000000002</v>
      </c>
      <c r="R8" s="30">
        <f t="shared" ref="R8:R21" si="1">PRODUCT(O8:Q8)</f>
        <v>19.008000000000003</v>
      </c>
      <c r="S8" s="37"/>
      <c r="T8" s="38"/>
      <c r="U8" s="39"/>
      <c r="V8" s="39">
        <v>1</v>
      </c>
      <c r="W8" s="43">
        <v>3</v>
      </c>
      <c r="X8" s="44">
        <v>6</v>
      </c>
      <c r="Y8" s="42">
        <f t="shared" ref="Y8" si="2">((S8*$S$7)+(T8*$T$7)+(U8*$U$7)+(V8*$V$7))</f>
        <v>1.5</v>
      </c>
      <c r="Z8" s="30">
        <f t="shared" ref="Z8" si="3">PRODUCT(W8:Y8)</f>
        <v>27</v>
      </c>
      <c r="AA8" s="37"/>
      <c r="AB8" s="38"/>
      <c r="AC8" s="39"/>
      <c r="AD8" s="39"/>
      <c r="AE8" s="37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43"/>
      <c r="AU8" s="44"/>
      <c r="AV8" s="6">
        <f t="shared" ref="AV8:AV21" si="4">((AA8*$AA$7)+(AB8*$AB$7)+(AC8*$AC$7)+(AD8*$AD$7)+(AE8*$AE$7)+(AF8*$AF$7)+(AG8*$AG$7)+(AH8*$AH$7)+(AI8*$AI$7)+(AJ8*$AJ$7)+(AK8*$AK$7)+(AL8*$AL$7)+(AM8*$AM$7)+(AN8*$AN$7)+(AO8*$AO$7)+(AP8*$AP$7)+(AQ8*$AQ$7)+(AR8*$AR$7)+(AS8*$AS$7))</f>
        <v>0</v>
      </c>
      <c r="AW8" s="30">
        <f t="shared" ref="AW8" si="5">PRODUCT(AT8:AV8)</f>
        <v>0</v>
      </c>
      <c r="AX8" s="49">
        <f t="shared" ref="AX8" si="6">AW8+Z8+R8</f>
        <v>46.008000000000003</v>
      </c>
      <c r="AY8" s="8"/>
      <c r="AZ8" s="8"/>
      <c r="BA8" s="8"/>
      <c r="BB8" s="8"/>
      <c r="BC8" s="3"/>
      <c r="BD8" s="3"/>
      <c r="BE8" s="3"/>
      <c r="BF8" s="3"/>
    </row>
    <row r="9" spans="1:58" ht="15.5" x14ac:dyDescent="0.35">
      <c r="A9" t="s">
        <v>40</v>
      </c>
      <c r="B9" s="65" t="s">
        <v>71</v>
      </c>
      <c r="C9" s="66"/>
      <c r="D9" s="67"/>
      <c r="E9" s="68"/>
      <c r="F9" s="68"/>
      <c r="G9" s="66"/>
      <c r="H9" s="67"/>
      <c r="I9" s="67"/>
      <c r="J9" s="69"/>
      <c r="K9" s="69"/>
      <c r="L9" s="69"/>
      <c r="M9" s="69"/>
      <c r="N9" s="76"/>
      <c r="O9" s="36"/>
      <c r="P9" s="36"/>
      <c r="Q9" s="6">
        <f t="shared" si="0"/>
        <v>0</v>
      </c>
      <c r="R9" s="30">
        <f t="shared" si="1"/>
        <v>0</v>
      </c>
      <c r="S9" s="37"/>
      <c r="T9" s="38"/>
      <c r="U9" s="39"/>
      <c r="V9" s="39">
        <v>1</v>
      </c>
      <c r="W9" s="43">
        <v>3</v>
      </c>
      <c r="X9" s="44">
        <v>6</v>
      </c>
      <c r="Y9" s="42">
        <f t="shared" ref="Y9" si="7">((S9*$S$7)+(T9*$T$7)+(U9*$U$7)+(V9*$V$7))</f>
        <v>1.5</v>
      </c>
      <c r="Z9" s="30">
        <f t="shared" ref="Z9" si="8">PRODUCT(W9:Y9)</f>
        <v>27</v>
      </c>
      <c r="AA9" s="37"/>
      <c r="AB9" s="38"/>
      <c r="AC9" s="39"/>
      <c r="AD9" s="39"/>
      <c r="AE9" s="37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43"/>
      <c r="AU9" s="44"/>
      <c r="AV9" s="6">
        <f t="shared" si="4"/>
        <v>0</v>
      </c>
      <c r="AW9" s="30">
        <f t="shared" ref="AW9" si="9">PRODUCT(AT9:AV9)</f>
        <v>0</v>
      </c>
      <c r="AX9" s="49">
        <f t="shared" ref="AX9" si="10">AW9+Z9+R9</f>
        <v>27</v>
      </c>
      <c r="AY9" s="8"/>
      <c r="AZ9" s="8"/>
      <c r="BA9" s="8"/>
      <c r="BB9" s="8"/>
      <c r="BC9" s="3"/>
      <c r="BD9" s="3"/>
      <c r="BE9" s="3"/>
      <c r="BF9" s="3"/>
    </row>
    <row r="10" spans="1:58" ht="13.15" customHeight="1" x14ac:dyDescent="0.35">
      <c r="A10" t="s">
        <v>40</v>
      </c>
      <c r="B10" s="65" t="s">
        <v>71</v>
      </c>
      <c r="C10" s="66"/>
      <c r="D10" s="67"/>
      <c r="E10" s="68">
        <v>1</v>
      </c>
      <c r="F10" s="68"/>
      <c r="G10" s="66"/>
      <c r="H10" s="67"/>
      <c r="I10" s="67"/>
      <c r="J10" s="69"/>
      <c r="K10" s="69"/>
      <c r="L10" s="69"/>
      <c r="M10" s="69"/>
      <c r="N10" s="76"/>
      <c r="O10" s="36">
        <v>2</v>
      </c>
      <c r="P10" s="36">
        <v>5</v>
      </c>
      <c r="Q10" s="6">
        <f t="shared" si="0"/>
        <v>2.4</v>
      </c>
      <c r="R10" s="30">
        <f t="shared" si="1"/>
        <v>24</v>
      </c>
      <c r="S10" s="37"/>
      <c r="T10" s="38"/>
      <c r="U10" s="39"/>
      <c r="V10" s="39"/>
      <c r="W10" s="43"/>
      <c r="X10" s="44"/>
      <c r="Y10" s="42">
        <f t="shared" ref="Y10" si="11">((S10*$S$7)+(T10*$T$7)+(U10*$U$7)+(V10*$V$7))</f>
        <v>0</v>
      </c>
      <c r="Z10" s="30">
        <f t="shared" ref="Z10" si="12">PRODUCT(W10:Y10)</f>
        <v>0</v>
      </c>
      <c r="AA10" s="37"/>
      <c r="AB10" s="38"/>
      <c r="AC10" s="39"/>
      <c r="AD10" s="39"/>
      <c r="AE10" s="37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43"/>
      <c r="AU10" s="44"/>
      <c r="AV10" s="6">
        <f t="shared" si="4"/>
        <v>0</v>
      </c>
      <c r="AW10" s="30">
        <f t="shared" ref="AW10" si="13">PRODUCT(AT10:AV10)</f>
        <v>0</v>
      </c>
      <c r="AX10" s="49">
        <f t="shared" ref="AX10" si="14">AW10+Z10+R10</f>
        <v>24</v>
      </c>
      <c r="AY10" s="8"/>
      <c r="AZ10" s="8"/>
      <c r="BA10" s="8"/>
      <c r="BB10" s="8"/>
      <c r="BC10" s="3"/>
      <c r="BD10" s="3"/>
      <c r="BE10" s="3"/>
      <c r="BF10" s="3"/>
    </row>
    <row r="11" spans="1:58" ht="13.15" customHeight="1" x14ac:dyDescent="0.35">
      <c r="A11" t="s">
        <v>40</v>
      </c>
      <c r="B11" s="65" t="s">
        <v>71</v>
      </c>
      <c r="C11" s="66"/>
      <c r="D11" s="67"/>
      <c r="E11" s="68"/>
      <c r="F11" s="68"/>
      <c r="G11" s="66"/>
      <c r="H11" s="67">
        <v>1</v>
      </c>
      <c r="I11" s="67"/>
      <c r="J11" s="69"/>
      <c r="K11" s="69"/>
      <c r="L11" s="69"/>
      <c r="M11" s="69"/>
      <c r="N11" s="76"/>
      <c r="O11" s="36">
        <v>24</v>
      </c>
      <c r="P11" s="36">
        <v>7</v>
      </c>
      <c r="Q11" s="6">
        <f t="shared" si="0"/>
        <v>1</v>
      </c>
      <c r="R11" s="30">
        <f t="shared" si="1"/>
        <v>168</v>
      </c>
      <c r="S11" s="37"/>
      <c r="T11" s="38"/>
      <c r="U11" s="39"/>
      <c r="V11" s="39"/>
      <c r="W11" s="43"/>
      <c r="X11" s="44"/>
      <c r="Y11" s="42">
        <f t="shared" ref="Y11" si="15">((S11*$S$7)+(T11*$T$7)+(U11*$U$7)+(V11*$V$7))</f>
        <v>0</v>
      </c>
      <c r="Z11" s="30">
        <f t="shared" ref="Z11" si="16">PRODUCT(W11:Y11)</f>
        <v>0</v>
      </c>
      <c r="AA11" s="37"/>
      <c r="AB11" s="38"/>
      <c r="AC11" s="39"/>
      <c r="AD11" s="39"/>
      <c r="AE11" s="37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43"/>
      <c r="AU11" s="44"/>
      <c r="AV11" s="6">
        <f t="shared" si="4"/>
        <v>0</v>
      </c>
      <c r="AW11" s="30">
        <f t="shared" ref="AW11" si="17">PRODUCT(AT11:AV11)</f>
        <v>0</v>
      </c>
      <c r="AX11" s="49">
        <f t="shared" ref="AX11" si="18">AW11+Z11+R11</f>
        <v>168</v>
      </c>
      <c r="AY11" s="8"/>
      <c r="AZ11" s="8"/>
      <c r="BA11" s="8"/>
      <c r="BB11" s="8"/>
      <c r="BC11" s="3"/>
      <c r="BD11" s="3"/>
      <c r="BE11" s="3"/>
      <c r="BF11" s="3"/>
    </row>
    <row r="12" spans="1:58" ht="13.15" customHeight="1" x14ac:dyDescent="0.35">
      <c r="A12" t="s">
        <v>40</v>
      </c>
      <c r="B12" s="65" t="s">
        <v>71</v>
      </c>
      <c r="C12" s="66"/>
      <c r="D12" s="67"/>
      <c r="E12" s="68"/>
      <c r="F12" s="68"/>
      <c r="G12" s="66"/>
      <c r="H12" s="67"/>
      <c r="I12" s="67">
        <v>2</v>
      </c>
      <c r="J12" s="69"/>
      <c r="K12" s="69"/>
      <c r="L12" s="69"/>
      <c r="M12" s="69"/>
      <c r="N12" s="76"/>
      <c r="O12" s="36">
        <v>1</v>
      </c>
      <c r="P12" s="36">
        <v>6</v>
      </c>
      <c r="Q12" s="6">
        <f t="shared" si="0"/>
        <v>4</v>
      </c>
      <c r="R12" s="30">
        <f t="shared" si="1"/>
        <v>24</v>
      </c>
      <c r="S12" s="37"/>
      <c r="T12" s="38"/>
      <c r="U12" s="39"/>
      <c r="V12" s="39"/>
      <c r="W12" s="43"/>
      <c r="X12" s="44"/>
      <c r="Y12" s="42">
        <f t="shared" ref="Y12" si="19">((S12*$S$7)+(T12*$T$7)+(U12*$U$7)+(V12*$V$7))</f>
        <v>0</v>
      </c>
      <c r="Z12" s="30">
        <f t="shared" ref="Z12" si="20">PRODUCT(W12:Y12)</f>
        <v>0</v>
      </c>
      <c r="AA12" s="37"/>
      <c r="AB12" s="38"/>
      <c r="AC12" s="39"/>
      <c r="AD12" s="39"/>
      <c r="AE12" s="37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43"/>
      <c r="AU12" s="44"/>
      <c r="AV12" s="6">
        <f t="shared" si="4"/>
        <v>0</v>
      </c>
      <c r="AW12" s="30">
        <f t="shared" ref="AW12" si="21">PRODUCT(AT12:AV12)</f>
        <v>0</v>
      </c>
      <c r="AX12" s="49">
        <f t="shared" ref="AX12" si="22">AW12+Z12+R12</f>
        <v>24</v>
      </c>
      <c r="AY12" s="8"/>
      <c r="AZ12" s="8"/>
      <c r="BA12" s="8"/>
      <c r="BB12" s="8"/>
      <c r="BC12" s="3"/>
      <c r="BD12" s="3"/>
      <c r="BE12" s="3"/>
      <c r="BF12" s="3"/>
    </row>
    <row r="13" spans="1:58" ht="13.15" customHeight="1" x14ac:dyDescent="0.35">
      <c r="A13" t="s">
        <v>40</v>
      </c>
      <c r="B13" s="65" t="s">
        <v>71</v>
      </c>
      <c r="C13" s="66"/>
      <c r="D13" s="67"/>
      <c r="E13" s="68"/>
      <c r="F13" s="68"/>
      <c r="G13" s="66"/>
      <c r="H13" s="67"/>
      <c r="I13" s="67"/>
      <c r="J13" s="69"/>
      <c r="K13" s="69">
        <v>1</v>
      </c>
      <c r="L13" s="69"/>
      <c r="M13" s="69"/>
      <c r="N13" s="76"/>
      <c r="O13" s="36">
        <v>1</v>
      </c>
      <c r="P13" s="36">
        <v>5</v>
      </c>
      <c r="Q13" s="6">
        <f t="shared" si="0"/>
        <v>1.8</v>
      </c>
      <c r="R13" s="30">
        <f t="shared" si="1"/>
        <v>9</v>
      </c>
      <c r="S13" s="37"/>
      <c r="T13" s="38"/>
      <c r="U13" s="39"/>
      <c r="V13" s="39"/>
      <c r="W13" s="43"/>
      <c r="X13" s="44"/>
      <c r="Y13" s="42">
        <f t="shared" ref="Y13" si="23">((S13*$S$7)+(T13*$T$7)+(U13*$U$7)+(V13*$V$7))</f>
        <v>0</v>
      </c>
      <c r="Z13" s="30">
        <f t="shared" ref="Z13" si="24">PRODUCT(W13:Y13)</f>
        <v>0</v>
      </c>
      <c r="AA13" s="37"/>
      <c r="AB13" s="38"/>
      <c r="AC13" s="39"/>
      <c r="AD13" s="39"/>
      <c r="AE13" s="37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43"/>
      <c r="AU13" s="44"/>
      <c r="AV13" s="6">
        <f t="shared" si="4"/>
        <v>0</v>
      </c>
      <c r="AW13" s="30">
        <f t="shared" ref="AW13" si="25">PRODUCT(AT13:AV13)</f>
        <v>0</v>
      </c>
      <c r="AX13" s="49">
        <f t="shared" ref="AX13" si="26">AW13+Z13+R13</f>
        <v>9</v>
      </c>
      <c r="AY13" s="8"/>
      <c r="AZ13" s="8"/>
      <c r="BA13" s="8"/>
      <c r="BB13" s="8"/>
      <c r="BC13" s="3"/>
      <c r="BD13" s="3"/>
      <c r="BE13" s="3"/>
      <c r="BF13" s="3"/>
    </row>
    <row r="14" spans="1:58" ht="13.15" customHeight="1" x14ac:dyDescent="0.35">
      <c r="A14" t="s">
        <v>40</v>
      </c>
      <c r="B14" s="65" t="s">
        <v>71</v>
      </c>
      <c r="C14" s="66"/>
      <c r="D14" s="67"/>
      <c r="E14" s="68"/>
      <c r="F14" s="68"/>
      <c r="G14" s="66"/>
      <c r="H14" s="67"/>
      <c r="I14" s="67"/>
      <c r="J14" s="69">
        <v>3</v>
      </c>
      <c r="K14" s="69"/>
      <c r="L14" s="69"/>
      <c r="M14" s="69"/>
      <c r="N14" s="76"/>
      <c r="O14" s="36">
        <v>3</v>
      </c>
      <c r="P14" s="36">
        <v>6</v>
      </c>
      <c r="Q14" s="6">
        <f t="shared" si="0"/>
        <v>0.09</v>
      </c>
      <c r="R14" s="30">
        <f t="shared" si="1"/>
        <v>1.6199999999999999</v>
      </c>
      <c r="S14" s="37"/>
      <c r="T14" s="38"/>
      <c r="U14" s="39"/>
      <c r="V14" s="39"/>
      <c r="W14" s="43"/>
      <c r="X14" s="44"/>
      <c r="Y14" s="42">
        <f t="shared" ref="Y14" si="27">((S14*$S$7)+(T14*$T$7)+(U14*$U$7)+(V14*$V$7))</f>
        <v>0</v>
      </c>
      <c r="Z14" s="30">
        <f t="shared" ref="Z14" si="28">PRODUCT(W14:Y14)</f>
        <v>0</v>
      </c>
      <c r="AA14" s="37"/>
      <c r="AB14" s="38"/>
      <c r="AC14" s="39"/>
      <c r="AD14" s="39"/>
      <c r="AE14" s="37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43"/>
      <c r="AU14" s="44"/>
      <c r="AV14" s="6">
        <f t="shared" si="4"/>
        <v>0</v>
      </c>
      <c r="AW14" s="30">
        <f t="shared" ref="AW14" si="29">PRODUCT(AT14:AV14)</f>
        <v>0</v>
      </c>
      <c r="AX14" s="49">
        <f t="shared" ref="AX14" si="30">AW14+Z14+R14</f>
        <v>1.6199999999999999</v>
      </c>
      <c r="AY14" s="8"/>
      <c r="AZ14" s="8"/>
      <c r="BA14" s="8"/>
      <c r="BB14" s="8"/>
      <c r="BC14" s="3"/>
      <c r="BD14" s="3"/>
      <c r="BE14" s="3"/>
      <c r="BF14" s="3"/>
    </row>
    <row r="15" spans="1:58" ht="13.15" customHeight="1" x14ac:dyDescent="0.35">
      <c r="A15" t="s">
        <v>40</v>
      </c>
      <c r="B15" s="65" t="s">
        <v>71</v>
      </c>
      <c r="C15" s="66"/>
      <c r="D15" s="67"/>
      <c r="E15" s="68"/>
      <c r="F15" s="68"/>
      <c r="G15" s="66">
        <v>1</v>
      </c>
      <c r="H15" s="67"/>
      <c r="I15" s="67"/>
      <c r="J15" s="69"/>
      <c r="K15" s="69"/>
      <c r="L15" s="69"/>
      <c r="M15" s="69"/>
      <c r="N15" s="76"/>
      <c r="O15" s="36">
        <v>6</v>
      </c>
      <c r="P15" s="36">
        <v>7</v>
      </c>
      <c r="Q15" s="6">
        <f t="shared" si="0"/>
        <v>0.08</v>
      </c>
      <c r="R15" s="30">
        <f t="shared" si="1"/>
        <v>3.36</v>
      </c>
      <c r="S15" s="37"/>
      <c r="T15" s="38"/>
      <c r="U15" s="39"/>
      <c r="V15" s="39"/>
      <c r="W15" s="43"/>
      <c r="X15" s="44"/>
      <c r="Y15" s="42">
        <f t="shared" ref="Y15" si="31">((S15*$S$7)+(T15*$T$7)+(U15*$U$7)+(V15*$V$7))</f>
        <v>0</v>
      </c>
      <c r="Z15" s="30">
        <f t="shared" ref="Z15" si="32">PRODUCT(W15:Y15)</f>
        <v>0</v>
      </c>
      <c r="AA15" s="37"/>
      <c r="AB15" s="38"/>
      <c r="AC15" s="39"/>
      <c r="AD15" s="39"/>
      <c r="AE15" s="37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43"/>
      <c r="AU15" s="44"/>
      <c r="AV15" s="6">
        <f t="shared" si="4"/>
        <v>0</v>
      </c>
      <c r="AW15" s="30">
        <f t="shared" ref="AW15" si="33">PRODUCT(AT15:AV15)</f>
        <v>0</v>
      </c>
      <c r="AX15" s="49">
        <f t="shared" ref="AX15" si="34">AW15+Z15+R15</f>
        <v>3.36</v>
      </c>
      <c r="AY15" s="8"/>
      <c r="AZ15" s="8"/>
      <c r="BA15" s="8"/>
      <c r="BB15" s="8"/>
      <c r="BC15" s="3"/>
      <c r="BD15" s="3"/>
      <c r="BE15" s="3"/>
      <c r="BF15" s="3"/>
    </row>
    <row r="16" spans="1:58" ht="13.15" customHeight="1" x14ac:dyDescent="0.35">
      <c r="A16" t="s">
        <v>40</v>
      </c>
      <c r="B16" s="65" t="s">
        <v>71</v>
      </c>
      <c r="C16" s="66"/>
      <c r="D16" s="67"/>
      <c r="E16" s="68"/>
      <c r="F16" s="68"/>
      <c r="G16" s="66"/>
      <c r="H16" s="67"/>
      <c r="I16" s="67"/>
      <c r="J16" s="69"/>
      <c r="K16" s="69"/>
      <c r="L16" s="69"/>
      <c r="M16" s="69"/>
      <c r="N16" s="76">
        <v>1</v>
      </c>
      <c r="O16" s="36">
        <v>5</v>
      </c>
      <c r="P16" s="36">
        <v>6</v>
      </c>
      <c r="Q16" s="6">
        <f t="shared" si="0"/>
        <v>0.8</v>
      </c>
      <c r="R16" s="30">
        <f t="shared" si="1"/>
        <v>24</v>
      </c>
      <c r="S16" s="37"/>
      <c r="T16" s="38"/>
      <c r="U16" s="39"/>
      <c r="V16" s="39"/>
      <c r="W16" s="43"/>
      <c r="X16" s="44"/>
      <c r="Y16" s="42">
        <f t="shared" ref="Y16" si="35">((S16*$S$7)+(T16*$T$7)+(U16*$U$7)+(V16*$V$7))</f>
        <v>0</v>
      </c>
      <c r="Z16" s="30">
        <f t="shared" ref="Z16" si="36">PRODUCT(W16:Y16)</f>
        <v>0</v>
      </c>
      <c r="AA16" s="37"/>
      <c r="AB16" s="38"/>
      <c r="AC16" s="39"/>
      <c r="AD16" s="39"/>
      <c r="AE16" s="37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43"/>
      <c r="AU16" s="44"/>
      <c r="AV16" s="6">
        <f t="shared" si="4"/>
        <v>0</v>
      </c>
      <c r="AW16" s="30">
        <f t="shared" ref="AW16" si="37">PRODUCT(AT16:AV16)</f>
        <v>0</v>
      </c>
      <c r="AX16" s="49">
        <f t="shared" ref="AX16" si="38">AW16+Z16+R16</f>
        <v>24</v>
      </c>
      <c r="AY16" s="8"/>
      <c r="AZ16" s="8"/>
      <c r="BA16" s="8"/>
      <c r="BB16" s="8"/>
      <c r="BC16" s="3"/>
      <c r="BD16" s="3"/>
      <c r="BE16" s="3"/>
      <c r="BF16" s="3"/>
    </row>
    <row r="17" spans="1:58" ht="13.15" customHeight="1" x14ac:dyDescent="0.35">
      <c r="A17" t="s">
        <v>40</v>
      </c>
      <c r="B17" s="65" t="s">
        <v>71</v>
      </c>
      <c r="C17" s="66"/>
      <c r="D17" s="67"/>
      <c r="E17" s="68"/>
      <c r="F17" s="68"/>
      <c r="G17" s="66"/>
      <c r="H17" s="67"/>
      <c r="I17" s="67"/>
      <c r="J17" s="69"/>
      <c r="K17" s="69"/>
      <c r="L17" s="69"/>
      <c r="M17" s="69"/>
      <c r="N17" s="76"/>
      <c r="O17" s="36"/>
      <c r="P17" s="36"/>
      <c r="Q17" s="6">
        <f t="shared" si="0"/>
        <v>0</v>
      </c>
      <c r="R17" s="30">
        <f t="shared" si="1"/>
        <v>0</v>
      </c>
      <c r="S17" s="37"/>
      <c r="T17" s="38"/>
      <c r="U17" s="39"/>
      <c r="V17" s="39"/>
      <c r="W17" s="43"/>
      <c r="X17" s="44"/>
      <c r="Y17" s="42">
        <f t="shared" ref="Y17" si="39">((S17*$S$7)+(T17*$T$7)+(U17*$U$7)+(V17*$V$7))</f>
        <v>0</v>
      </c>
      <c r="Z17" s="30">
        <f t="shared" ref="Z17" si="40">PRODUCT(W17:Y17)</f>
        <v>0</v>
      </c>
      <c r="AA17" s="37"/>
      <c r="AB17" s="38"/>
      <c r="AC17" s="39"/>
      <c r="AD17" s="39">
        <v>2</v>
      </c>
      <c r="AE17" s="37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43">
        <v>24</v>
      </c>
      <c r="AU17" s="44">
        <v>7</v>
      </c>
      <c r="AV17" s="6">
        <f t="shared" si="4"/>
        <v>4</v>
      </c>
      <c r="AW17" s="30">
        <f t="shared" ref="AW17" si="41">PRODUCT(AT17:AV17)</f>
        <v>672</v>
      </c>
      <c r="AX17" s="49">
        <f t="shared" ref="AX17" si="42">AW17+Z17+R17</f>
        <v>672</v>
      </c>
      <c r="AY17" s="8"/>
      <c r="AZ17" s="8"/>
      <c r="BA17" s="8"/>
      <c r="BB17" s="8"/>
      <c r="BC17" s="3"/>
      <c r="BD17" s="3"/>
      <c r="BE17" s="3"/>
      <c r="BF17" s="3"/>
    </row>
    <row r="18" spans="1:58" ht="13.15" customHeight="1" x14ac:dyDescent="0.35">
      <c r="A18" t="s">
        <v>40</v>
      </c>
      <c r="B18" s="65" t="s">
        <v>71</v>
      </c>
      <c r="C18" s="66"/>
      <c r="D18" s="67"/>
      <c r="E18" s="68"/>
      <c r="F18" s="68"/>
      <c r="G18" s="66"/>
      <c r="H18" s="67"/>
      <c r="I18" s="67"/>
      <c r="J18" s="69"/>
      <c r="K18" s="69"/>
      <c r="L18" s="69"/>
      <c r="M18" s="69"/>
      <c r="N18" s="76"/>
      <c r="O18" s="36"/>
      <c r="P18" s="36"/>
      <c r="Q18" s="6">
        <f t="shared" si="0"/>
        <v>0</v>
      </c>
      <c r="R18" s="30">
        <f t="shared" si="1"/>
        <v>0</v>
      </c>
      <c r="S18" s="37"/>
      <c r="T18" s="38"/>
      <c r="U18" s="39"/>
      <c r="V18" s="39"/>
      <c r="W18" s="43"/>
      <c r="X18" s="44"/>
      <c r="Y18" s="42">
        <f t="shared" ref="Y18" si="43">((S18*$S$7)+(T18*$T$7)+(U18*$U$7)+(V18*$V$7))</f>
        <v>0</v>
      </c>
      <c r="Z18" s="30">
        <f t="shared" ref="Z18" si="44">PRODUCT(W18:Y18)</f>
        <v>0</v>
      </c>
      <c r="AA18" s="37"/>
      <c r="AB18" s="38"/>
      <c r="AC18" s="39"/>
      <c r="AD18" s="39"/>
      <c r="AE18" s="37">
        <v>1</v>
      </c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43">
        <v>1</v>
      </c>
      <c r="AU18" s="44">
        <v>5</v>
      </c>
      <c r="AV18" s="6">
        <f t="shared" si="4"/>
        <v>0.2</v>
      </c>
      <c r="AW18" s="30">
        <f t="shared" ref="AW18" si="45">PRODUCT(AT18:AV18)</f>
        <v>1</v>
      </c>
      <c r="AX18" s="49">
        <f t="shared" ref="AX18" si="46">AW18+Z18+R18</f>
        <v>1</v>
      </c>
      <c r="AY18" s="8"/>
      <c r="AZ18" s="8"/>
      <c r="BA18" s="8"/>
      <c r="BB18" s="8"/>
      <c r="BC18" s="3"/>
      <c r="BD18" s="3"/>
      <c r="BE18" s="3"/>
      <c r="BF18" s="3"/>
    </row>
    <row r="19" spans="1:58" ht="13.15" customHeight="1" x14ac:dyDescent="0.35">
      <c r="A19" t="s">
        <v>40</v>
      </c>
      <c r="B19" s="65" t="s">
        <v>71</v>
      </c>
      <c r="C19" s="66"/>
      <c r="D19" s="67"/>
      <c r="E19" s="68"/>
      <c r="F19" s="68"/>
      <c r="G19" s="66"/>
      <c r="H19" s="67"/>
      <c r="I19" s="67"/>
      <c r="J19" s="69"/>
      <c r="K19" s="69"/>
      <c r="L19" s="69"/>
      <c r="M19" s="69"/>
      <c r="N19" s="76"/>
      <c r="O19" s="36"/>
      <c r="P19" s="36"/>
      <c r="Q19" s="6">
        <f t="shared" si="0"/>
        <v>0</v>
      </c>
      <c r="R19" s="30">
        <f t="shared" si="1"/>
        <v>0</v>
      </c>
      <c r="S19" s="37"/>
      <c r="T19" s="38"/>
      <c r="U19" s="39"/>
      <c r="V19" s="39"/>
      <c r="W19" s="43"/>
      <c r="X19" s="44"/>
      <c r="Y19" s="42">
        <f t="shared" ref="Y19" si="47">((S19*$S$7)+(T19*$T$7)+(U19*$U$7)+(V19*$V$7))</f>
        <v>0</v>
      </c>
      <c r="Z19" s="30">
        <f t="shared" ref="Z19" si="48">PRODUCT(W19:Y19)</f>
        <v>0</v>
      </c>
      <c r="AA19" s="37"/>
      <c r="AB19" s="38"/>
      <c r="AC19" s="39"/>
      <c r="AD19" s="39"/>
      <c r="AE19" s="37"/>
      <c r="AF19" s="38"/>
      <c r="AG19" s="38"/>
      <c r="AH19" s="38"/>
      <c r="AI19" s="38">
        <v>3</v>
      </c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43">
        <v>6</v>
      </c>
      <c r="AU19" s="44">
        <v>6</v>
      </c>
      <c r="AV19" s="6">
        <f t="shared" si="4"/>
        <v>7.5</v>
      </c>
      <c r="AW19" s="30">
        <f t="shared" ref="AW19" si="49">PRODUCT(AT19:AV19)</f>
        <v>270</v>
      </c>
      <c r="AX19" s="49">
        <f t="shared" ref="AX19" si="50">AW19+Z19+R19</f>
        <v>270</v>
      </c>
      <c r="AY19" s="8"/>
      <c r="AZ19" s="8"/>
      <c r="BA19" s="8"/>
      <c r="BB19" s="8"/>
      <c r="BC19" s="3"/>
      <c r="BD19" s="3"/>
      <c r="BE19" s="3"/>
      <c r="BF19" s="3"/>
    </row>
    <row r="20" spans="1:58" ht="13.15" customHeight="1" x14ac:dyDescent="0.35">
      <c r="A20" t="s">
        <v>40</v>
      </c>
      <c r="B20" s="65" t="s">
        <v>71</v>
      </c>
      <c r="C20" s="66"/>
      <c r="D20" s="67"/>
      <c r="E20" s="68"/>
      <c r="F20" s="68"/>
      <c r="G20" s="66"/>
      <c r="H20" s="67"/>
      <c r="I20" s="67"/>
      <c r="J20" s="69"/>
      <c r="K20" s="69"/>
      <c r="L20" s="69"/>
      <c r="M20" s="69"/>
      <c r="N20" s="76"/>
      <c r="O20" s="36"/>
      <c r="P20" s="36"/>
      <c r="Q20" s="6">
        <f t="shared" si="0"/>
        <v>0</v>
      </c>
      <c r="R20" s="30">
        <f t="shared" si="1"/>
        <v>0</v>
      </c>
      <c r="S20" s="37"/>
      <c r="T20" s="38"/>
      <c r="U20" s="39"/>
      <c r="V20" s="39"/>
      <c r="W20" s="43"/>
      <c r="X20" s="44"/>
      <c r="Y20" s="42">
        <f t="shared" ref="Y20" si="51">((S20*$S$7)+(T20*$T$7)+(U20*$U$7)+(V20*$V$7))</f>
        <v>0</v>
      </c>
      <c r="Z20" s="30">
        <f t="shared" ref="Z20" si="52">PRODUCT(W20:Y20)</f>
        <v>0</v>
      </c>
      <c r="AA20" s="37"/>
      <c r="AB20" s="38"/>
      <c r="AC20" s="39"/>
      <c r="AD20" s="39"/>
      <c r="AE20" s="37"/>
      <c r="AF20" s="38">
        <v>1</v>
      </c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43">
        <v>24</v>
      </c>
      <c r="AU20" s="44">
        <v>7</v>
      </c>
      <c r="AV20" s="6">
        <f t="shared" si="4"/>
        <v>0.9</v>
      </c>
      <c r="AW20" s="30">
        <f t="shared" ref="AW20" si="53">PRODUCT(AT20:AV20)</f>
        <v>151.20000000000002</v>
      </c>
      <c r="AX20" s="49">
        <f t="shared" ref="AX20" si="54">AW20+Z20+R20</f>
        <v>151.20000000000002</v>
      </c>
      <c r="AY20" s="8"/>
      <c r="AZ20" s="8"/>
      <c r="BA20" s="8"/>
      <c r="BB20" s="8"/>
      <c r="BC20" s="3"/>
      <c r="BD20" s="3"/>
      <c r="BE20" s="3"/>
      <c r="BF20" s="3"/>
    </row>
    <row r="21" spans="1:58" ht="13.15" customHeight="1" x14ac:dyDescent="0.35">
      <c r="A21" t="s">
        <v>40</v>
      </c>
      <c r="B21" s="65" t="s">
        <v>71</v>
      </c>
      <c r="C21" s="66"/>
      <c r="D21" s="67"/>
      <c r="E21" s="68"/>
      <c r="F21" s="68"/>
      <c r="G21" s="66"/>
      <c r="H21" s="67"/>
      <c r="I21" s="67"/>
      <c r="J21" s="69"/>
      <c r="K21" s="69"/>
      <c r="L21" s="69"/>
      <c r="M21" s="69"/>
      <c r="N21" s="76"/>
      <c r="O21" s="36"/>
      <c r="P21" s="36"/>
      <c r="Q21" s="6">
        <f t="shared" si="0"/>
        <v>0</v>
      </c>
      <c r="R21" s="30">
        <f t="shared" si="1"/>
        <v>0</v>
      </c>
      <c r="S21" s="37"/>
      <c r="T21" s="38"/>
      <c r="U21" s="39"/>
      <c r="V21" s="39"/>
      <c r="W21" s="43"/>
      <c r="X21" s="44"/>
      <c r="Y21" s="42">
        <f t="shared" ref="Y21" si="55">((S21*$S$7)+(T21*$T$7)+(U21*$U$7)+(V21*$V$7))</f>
        <v>0</v>
      </c>
      <c r="Z21" s="30">
        <f t="shared" ref="Z21" si="56">PRODUCT(W21:Y21)</f>
        <v>0</v>
      </c>
      <c r="AA21" s="37"/>
      <c r="AB21" s="38"/>
      <c r="AC21" s="39"/>
      <c r="AD21" s="39"/>
      <c r="AE21" s="37"/>
      <c r="AF21" s="38"/>
      <c r="AG21" s="38">
        <v>4</v>
      </c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43">
        <v>24</v>
      </c>
      <c r="AU21" s="44">
        <v>7</v>
      </c>
      <c r="AV21" s="6">
        <f t="shared" si="4"/>
        <v>2.4</v>
      </c>
      <c r="AW21" s="30">
        <f t="shared" ref="AW21" si="57">PRODUCT(AT21:AV21)</f>
        <v>403.2</v>
      </c>
      <c r="AX21" s="49">
        <f t="shared" ref="AX21" si="58">AW21+Z21+R21</f>
        <v>403.2</v>
      </c>
      <c r="AY21" s="8"/>
      <c r="AZ21" s="8"/>
      <c r="BA21" s="8"/>
      <c r="BB21" s="8"/>
      <c r="BC21" s="3"/>
      <c r="BD21" s="3"/>
      <c r="BE21" s="3"/>
      <c r="BF21" s="3"/>
    </row>
    <row r="22" spans="1:58" x14ac:dyDescent="0.45">
      <c r="B22" s="27"/>
      <c r="C22" s="28"/>
      <c r="D22" s="28"/>
      <c r="E22" s="28"/>
      <c r="F22" s="28"/>
      <c r="G22" s="28"/>
      <c r="H22" s="28"/>
      <c r="I22" s="28"/>
      <c r="J22" s="29"/>
      <c r="K22" s="69"/>
      <c r="L22" s="69"/>
      <c r="M22" s="69"/>
      <c r="N22" s="76"/>
      <c r="O22" s="36"/>
      <c r="P22" s="36"/>
      <c r="Q22" s="52"/>
      <c r="R22" s="41"/>
      <c r="S22" s="33"/>
      <c r="T22" s="33"/>
      <c r="U22" s="33"/>
      <c r="V22" s="33"/>
      <c r="W22" s="31"/>
      <c r="X22" s="32"/>
      <c r="Y22" s="42"/>
      <c r="Z22" s="3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34"/>
      <c r="AU22" s="34"/>
      <c r="AV22" s="34"/>
      <c r="AW22" s="34"/>
      <c r="AX22" s="48"/>
    </row>
    <row r="23" spans="1:58" ht="21" x14ac:dyDescent="0.5">
      <c r="A23" s="53" t="s">
        <v>10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5"/>
      <c r="P23" s="55"/>
      <c r="Q23" s="56">
        <f>SUM(Q8:Q22)</f>
        <v>10.698</v>
      </c>
      <c r="R23" s="57">
        <f>SUM(R8:R22)</f>
        <v>272.98800000000006</v>
      </c>
      <c r="S23" s="58"/>
      <c r="T23" s="58"/>
      <c r="U23" s="58"/>
      <c r="V23" s="58"/>
      <c r="W23" s="59"/>
      <c r="X23" s="59"/>
      <c r="Y23" s="56">
        <f>SUM(Y8:Y22)</f>
        <v>3</v>
      </c>
      <c r="Z23" s="60">
        <f>SUM(Z8:Z22)</f>
        <v>54</v>
      </c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>
        <f>SUM(AV8:AV22)</f>
        <v>15</v>
      </c>
      <c r="AW23" s="61">
        <f>SUM(AW8:AW22)</f>
        <v>1497.4</v>
      </c>
      <c r="AX23" s="62">
        <f>SUM(AX7:AX22)</f>
        <v>1824.3880000000001</v>
      </c>
    </row>
    <row r="25" spans="1:58" ht="21" x14ac:dyDescent="0.5">
      <c r="AS25" s="73" t="s">
        <v>30</v>
      </c>
      <c r="AX25" s="74">
        <f>AX23*36</f>
        <v>65677.968000000008</v>
      </c>
    </row>
  </sheetData>
  <mergeCells count="5">
    <mergeCell ref="A4:A5"/>
    <mergeCell ref="S4:AF4"/>
    <mergeCell ref="O7:P7"/>
    <mergeCell ref="W7:X7"/>
    <mergeCell ref="AT7:AU7"/>
  </mergeCells>
  <pageMargins left="0.7" right="0.7" top="0.75" bottom="0.75" header="0.51180555555555496" footer="0.51180555555555496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BLOCCO AULE.LABORATORI</vt:lpstr>
      <vt:lpstr>BAR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Garbin Arianna</dc:creator>
  <cp:lastModifiedBy>Valentina Botta</cp:lastModifiedBy>
  <cp:revision>2</cp:revision>
  <dcterms:created xsi:type="dcterms:W3CDTF">2006-09-25T09:17:32Z</dcterms:created>
  <dcterms:modified xsi:type="dcterms:W3CDTF">2023-03-31T07:22:56Z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